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showInkAnnotation="0"/>
  <mc:AlternateContent xmlns:mc="http://schemas.openxmlformats.org/markup-compatibility/2006">
    <mc:Choice Requires="x15">
      <x15ac:absPath xmlns:x15ac="http://schemas.microsoft.com/office/spreadsheetml/2010/11/ac" url="https://kloeco.sharepoint.com/sites/CH_DABT_PM_PBB/Shared Documents/Produkte/ACITOP/Bestellformulare/Französisch/"/>
    </mc:Choice>
  </mc:AlternateContent>
  <xr:revisionPtr revIDLastSave="218" documentId="8_{F9EF3BB5-753A-461F-8EDB-1734B613B839}" xr6:coauthVersionLast="47" xr6:coauthVersionMax="47" xr10:uidLastSave="{9182A08B-8E87-44BE-A2AF-35C3E85F11B2}"/>
  <bookViews>
    <workbookView xWindow="28680" yWindow="-120" windowWidth="29040" windowHeight="17520" xr2:uid="{00000000-000D-0000-FFFF-FFFF00000000}"/>
  </bookViews>
  <sheets>
    <sheet name="Page de démarrage" sheetId="5" r:id="rId1"/>
    <sheet name="ACITOP p.1" sheetId="6" r:id="rId2"/>
    <sheet name="ACITOP p.2" sheetId="7" r:id="rId3"/>
    <sheet name="PYRATOP p.1" sheetId="4" r:id="rId4"/>
    <sheet name="PYRATOP p.2" sheetId="11" r:id="rId5"/>
    <sheet name="Types spéciaux (commande)" sheetId="8" r:id="rId6"/>
    <sheet name="Types spéciaux (demande)" sheetId="10" r:id="rId7"/>
    <sheet name="Daten" sheetId="9" state="hidden" r:id="rId8"/>
  </sheets>
  <definedNames>
    <definedName name="_xlnm.Print_Area" localSheetId="1">'ACITOP p.1'!$B$1:$Q$52</definedName>
    <definedName name="_xlnm.Print_Area" localSheetId="2">'ACITOP p.2'!$B$1:$AA$58</definedName>
    <definedName name="_xlnm.Print_Area" localSheetId="3">'PYRATOP p.1'!$B$1:$P$63</definedName>
    <definedName name="_xlnm.Print_Area" localSheetId="4">'PYRATOP p.2'!$B$1:$P$53</definedName>
    <definedName name="_xlnm.Print_Area" localSheetId="5">'Types spéciaux (commande)'!$B$1:$AB$61</definedName>
    <definedName name="_xlnm.Print_Area" localSheetId="6">'Types spéciaux (demande)'!$B$1:$Q$59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8" i="11" l="1"/>
  <c r="O49" i="11"/>
  <c r="O28" i="11"/>
  <c r="O29" i="11"/>
  <c r="O58" i="4"/>
  <c r="O59" i="4"/>
  <c r="O38" i="4"/>
  <c r="O39" i="4"/>
  <c r="O40" i="4"/>
  <c r="Q59" i="10"/>
  <c r="P55" i="10"/>
  <c r="M55" i="10"/>
  <c r="P54" i="10"/>
  <c r="M54" i="10"/>
  <c r="P53" i="10"/>
  <c r="M53" i="10"/>
  <c r="P52" i="10"/>
  <c r="M52" i="10"/>
  <c r="P51" i="10"/>
  <c r="M51" i="10"/>
  <c r="P50" i="10"/>
  <c r="M50" i="10"/>
  <c r="P49" i="10"/>
  <c r="M49" i="10"/>
  <c r="P48" i="10"/>
  <c r="M48" i="10"/>
  <c r="P47" i="10"/>
  <c r="M47" i="10"/>
  <c r="P46" i="10"/>
  <c r="M46" i="10"/>
  <c r="H58" i="8"/>
  <c r="W58" i="8" s="1"/>
  <c r="AA57" i="8"/>
  <c r="W57" i="8"/>
  <c r="U57" i="8"/>
  <c r="S57" i="8"/>
  <c r="E57" i="8"/>
  <c r="C57" i="8"/>
  <c r="AA56" i="8"/>
  <c r="W56" i="8"/>
  <c r="U56" i="8"/>
  <c r="S56" i="8"/>
  <c r="E56" i="8"/>
  <c r="C56" i="8"/>
  <c r="AA55" i="8"/>
  <c r="W55" i="8"/>
  <c r="U55" i="8"/>
  <c r="S55" i="8"/>
  <c r="E55" i="8"/>
  <c r="C55" i="8"/>
  <c r="AA54" i="8"/>
  <c r="W54" i="8"/>
  <c r="U54" i="8"/>
  <c r="S54" i="8"/>
  <c r="E54" i="8"/>
  <c r="C54" i="8"/>
  <c r="H48" i="8"/>
  <c r="W48" i="8" s="1"/>
  <c r="C48" i="8" a="1"/>
  <c r="C48" i="8" s="1"/>
  <c r="AA47" i="8"/>
  <c r="W47" i="8"/>
  <c r="U47" i="8"/>
  <c r="S47" i="8"/>
  <c r="E47" i="8"/>
  <c r="AA46" i="8"/>
  <c r="W46" i="8"/>
  <c r="U46" i="8"/>
  <c r="S46" i="8"/>
  <c r="E46" i="8"/>
  <c r="AA45" i="8"/>
  <c r="W45" i="8"/>
  <c r="U45" i="8"/>
  <c r="S45" i="8"/>
  <c r="E45" i="8"/>
  <c r="AA44" i="8"/>
  <c r="W44" i="8"/>
  <c r="U44" i="8"/>
  <c r="S44" i="8"/>
  <c r="E44" i="8"/>
  <c r="O55" i="4"/>
  <c r="O54" i="4"/>
  <c r="Z35" i="7"/>
  <c r="Z34" i="7"/>
  <c r="Z33" i="7"/>
  <c r="Z32" i="7"/>
  <c r="Z31" i="7"/>
  <c r="P47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2" i="6"/>
  <c r="P21" i="6"/>
  <c r="P20" i="6"/>
  <c r="P19" i="6"/>
  <c r="P18" i="6"/>
  <c r="O47" i="11"/>
  <c r="O46" i="11"/>
  <c r="O45" i="11"/>
  <c r="O44" i="11"/>
  <c r="O43" i="11"/>
  <c r="O42" i="11"/>
  <c r="O41" i="11"/>
  <c r="O40" i="11"/>
  <c r="O39" i="11"/>
  <c r="O38" i="11"/>
  <c r="O27" i="11"/>
  <c r="O26" i="11"/>
  <c r="O25" i="11"/>
  <c r="O24" i="11"/>
  <c r="O23" i="11"/>
  <c r="O22" i="11"/>
  <c r="O21" i="11"/>
  <c r="O20" i="11"/>
  <c r="O19" i="11"/>
  <c r="O18" i="11"/>
  <c r="Y14" i="8" l="1"/>
  <c r="W11" i="7"/>
  <c r="T54" i="10" l="1"/>
  <c r="T53" i="10"/>
  <c r="T52" i="10"/>
  <c r="T51" i="10"/>
  <c r="T50" i="10"/>
  <c r="T49" i="10"/>
  <c r="T48" i="10"/>
  <c r="T47" i="10"/>
  <c r="T46" i="10"/>
  <c r="S54" i="10"/>
  <c r="S53" i="10"/>
  <c r="S52" i="10"/>
  <c r="S51" i="10"/>
  <c r="S50" i="10"/>
  <c r="S49" i="10"/>
  <c r="S48" i="10"/>
  <c r="S47" i="10"/>
  <c r="S46" i="10"/>
  <c r="Y13" i="8" l="1"/>
  <c r="W10" i="7"/>
  <c r="B60" i="4" l="1"/>
  <c r="O50" i="4" l="1"/>
  <c r="O21" i="4"/>
  <c r="O20" i="4"/>
  <c r="O19" i="4"/>
  <c r="O18" i="4"/>
  <c r="Z53" i="7" l="1"/>
  <c r="Z52" i="7"/>
  <c r="Z44" i="7"/>
  <c r="Z43" i="7"/>
  <c r="Z23" i="7"/>
  <c r="Z22" i="7"/>
  <c r="Z21" i="7"/>
  <c r="Z20" i="7"/>
  <c r="Z19" i="7"/>
  <c r="Z18" i="7"/>
  <c r="O51" i="4"/>
  <c r="O52" i="4"/>
  <c r="O53" i="4"/>
  <c r="O56" i="4"/>
  <c r="O57" i="4"/>
  <c r="O32" i="4"/>
  <c r="O27" i="4"/>
  <c r="O36" i="4"/>
  <c r="O35" i="4"/>
  <c r="O31" i="4"/>
  <c r="O30" i="4"/>
  <c r="O26" i="4"/>
  <c r="O25" i="4"/>
  <c r="O22" i="4"/>
  <c r="O37" i="4"/>
  <c r="O33" i="4"/>
  <c r="O28" i="4"/>
  <c r="O23" i="4"/>
  <c r="O34" i="4"/>
  <c r="O29" i="4"/>
  <c r="O24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Pascal Pfister</author>
    <author>Pfister Pascal</author>
  </authors>
  <commentList>
    <comment ref="L42" authorId="0" shapeId="0" xr:uid="{00000000-0006-0000-0500-000001000000}">
      <text>
        <r>
          <rPr>
            <b/>
            <sz val="9"/>
            <color indexed="81"/>
            <rFont val="Segoe UI"/>
            <family val="2"/>
          </rPr>
          <t>Si A &gt; E, seront utilisées 2 boîtes avec largeur F, analogue au type BD (condition : A &gt; 2xF)</t>
        </r>
      </text>
    </comment>
    <comment ref="P42" authorId="0" shapeId="0" xr:uid="{00000000-0006-0000-0500-000002000000}">
      <text>
        <r>
          <rPr>
            <b/>
            <sz val="9"/>
            <color indexed="81"/>
            <rFont val="Segoe UI"/>
            <family val="2"/>
          </rPr>
          <t>La longueur d'ancrage C est dépendante de la longueur de la boîte. En règle générale C max = Long/2</t>
        </r>
      </text>
    </comment>
    <comment ref="Y42" authorId="1" shapeId="0" xr:uid="{00000000-0006-0000-0500-000003000000}">
      <text>
        <r>
          <rPr>
            <b/>
            <sz val="8"/>
            <color indexed="81"/>
            <rFont val="Tahoma"/>
            <family val="2"/>
          </rPr>
          <t>min.  0.83 m  (types consoles min. 0.30 m)
max. 3.00 m</t>
        </r>
      </text>
    </comment>
    <comment ref="F44" authorId="1" shapeId="0" xr:uid="{00000000-0006-0000-0500-000004000000}">
      <text>
        <r>
          <rPr>
            <b/>
            <sz val="8"/>
            <color indexed="81"/>
            <rFont val="Tahoma"/>
            <family val="2"/>
          </rPr>
          <t>Die Freigabe der Sondertypen erfolgt mit der Bekanntgabe dieser Typenbezeichnung durch das Debrunner Acifer Ingenieurteam</t>
        </r>
      </text>
    </comment>
    <comment ref="F45" authorId="1" shapeId="0" xr:uid="{00000000-0006-0000-0500-000005000000}">
      <text>
        <r>
          <rPr>
            <b/>
            <sz val="8"/>
            <color indexed="81"/>
            <rFont val="Tahoma"/>
            <family val="2"/>
          </rPr>
          <t>Die Freigabe der Sondertypen erfolgt mit der Bekanntgabe dieser Typenbezeichnung durch das Debrunner Acifer Ingenieurteam</t>
        </r>
      </text>
    </comment>
    <comment ref="F46" authorId="1" shapeId="0" xr:uid="{00000000-0006-0000-0500-000006000000}">
      <text>
        <r>
          <rPr>
            <b/>
            <sz val="8"/>
            <color indexed="81"/>
            <rFont val="Tahoma"/>
            <family val="2"/>
          </rPr>
          <t>Die Freigabe der Sondertypen erfolgt mit der Bekanntgabe dieser Typenbezeichnung durch das Debrunner Acifer Ingenieurteam</t>
        </r>
      </text>
    </comment>
    <comment ref="F47" authorId="1" shapeId="0" xr:uid="{00000000-0006-0000-0500-000007000000}">
      <text>
        <r>
          <rPr>
            <b/>
            <sz val="8"/>
            <color indexed="81"/>
            <rFont val="Tahoma"/>
            <family val="2"/>
          </rPr>
          <t>Die Freigabe der Sondertypen erfolgt mit der Bekanntgabe dieser Typenbezeichnung durch das Debrunner Acifer Ingenieurteam</t>
        </r>
      </text>
    </comment>
    <comment ref="L52" authorId="0" shapeId="0" xr:uid="{00000000-0006-0000-0500-000008000000}">
      <text>
        <r>
          <rPr>
            <b/>
            <sz val="9"/>
            <color indexed="81"/>
            <rFont val="Segoe UI"/>
            <family val="2"/>
          </rPr>
          <t>Si A &gt; E, seront utilisées 2 boîtes avec largeur F, analogue au type BD (condition : A &gt; 2xF)</t>
        </r>
      </text>
    </comment>
    <comment ref="P52" authorId="0" shapeId="0" xr:uid="{00000000-0006-0000-0500-000009000000}">
      <text>
        <r>
          <rPr>
            <b/>
            <sz val="9"/>
            <color indexed="81"/>
            <rFont val="Segoe UI"/>
            <family val="2"/>
          </rPr>
          <t>La longueur d'ancrage C est dépendante de la longueur de la boîte. En règle générale C max = Long/2</t>
        </r>
      </text>
    </comment>
    <comment ref="Y52" authorId="1" shapeId="0" xr:uid="{00000000-0006-0000-0500-00000A000000}">
      <text>
        <r>
          <rPr>
            <b/>
            <sz val="8"/>
            <color indexed="81"/>
            <rFont val="Tahoma"/>
            <family val="2"/>
          </rPr>
          <t>min.  0.83 m  (types consoles min. 0.30 m)
max. 3.00 m</t>
        </r>
      </text>
    </comment>
    <comment ref="F54" authorId="1" shapeId="0" xr:uid="{00000000-0006-0000-0500-00000B000000}">
      <text>
        <r>
          <rPr>
            <b/>
            <sz val="8"/>
            <color indexed="81"/>
            <rFont val="Tahoma"/>
            <family val="2"/>
          </rPr>
          <t>Die Freigabe der Sondertypen erfolgt mit der Bekanntgabe dieser Typenbezeichnung durch das Debrunner Acifer Ingenieurteam</t>
        </r>
      </text>
    </comment>
    <comment ref="F55" authorId="1" shapeId="0" xr:uid="{00000000-0006-0000-0500-00000C000000}">
      <text>
        <r>
          <rPr>
            <b/>
            <sz val="8"/>
            <color indexed="81"/>
            <rFont val="Tahoma"/>
            <family val="2"/>
          </rPr>
          <t>Die Freigabe der Sondertypen erfolgt mit der Bekanntgabe dieser Typenbezeichnung durch das Debrunner Acifer Ingenieurteam</t>
        </r>
      </text>
    </comment>
    <comment ref="F56" authorId="1" shapeId="0" xr:uid="{00000000-0006-0000-0500-00000D000000}">
      <text>
        <r>
          <rPr>
            <b/>
            <sz val="8"/>
            <color indexed="81"/>
            <rFont val="Tahoma"/>
            <family val="2"/>
          </rPr>
          <t>Die Freigabe der Sondertypen erfolgt mit der Bekanntgabe dieser Typenbezeichnung durch das Debrunner Acifer Ingenieurteam</t>
        </r>
      </text>
    </comment>
    <comment ref="F57" authorId="1" shapeId="0" xr:uid="{00000000-0006-0000-0500-00000E000000}">
      <text>
        <r>
          <rPr>
            <b/>
            <sz val="8"/>
            <color indexed="81"/>
            <rFont val="Tahoma"/>
            <family val="2"/>
          </rPr>
          <t>Die Freigabe der Sondertypen erfolgt mit der Bekanntgabe dieser Typenbezeichnung durch das Debrunner Acifer Ingenieurteam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Pfister Pascal</author>
    <author>Pascal Pfister</author>
    <author>Gustav Giczi</author>
  </authors>
  <commentList>
    <comment ref="P7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La validation des types spéciaux est effectuée par le team d'ingénieurs de Debrunner  Bewehrungstechnik AG.</t>
        </r>
      </text>
    </comment>
    <comment ref="I44" authorId="1" shapeId="0" xr:uid="{00000000-0006-0000-0600-000002000000}">
      <text>
        <r>
          <rPr>
            <b/>
            <sz val="9"/>
            <color indexed="81"/>
            <rFont val="Segoe UI"/>
            <family val="2"/>
          </rPr>
          <t>Si A &gt; E, seront utilisées 2 boîtes avec largeur F, analogue au type BD (condition : A &gt; 2xF)</t>
        </r>
      </text>
    </comment>
    <comment ref="K44" authorId="1" shapeId="0" xr:uid="{00000000-0006-0000-0600-000003000000}">
      <text>
        <r>
          <rPr>
            <b/>
            <sz val="9"/>
            <color indexed="81"/>
            <rFont val="Segoe UI"/>
            <family val="2"/>
          </rPr>
          <t>C max = Long./2</t>
        </r>
      </text>
    </comment>
    <comment ref="M44" authorId="2" shapeId="0" xr:uid="{196FFB4A-2A5A-4BC4-8DE2-08BF861C3CE0}">
      <text>
        <r>
          <rPr>
            <b/>
            <sz val="9"/>
            <color indexed="81"/>
            <rFont val="Tahoma"/>
            <charset val="1"/>
          </rPr>
          <t>dépend du ø</t>
        </r>
      </text>
    </comment>
    <comment ref="N44" authorId="1" shapeId="0" xr:uid="{00000000-0006-0000-0600-000004000000}">
      <text>
        <r>
          <rPr>
            <b/>
            <sz val="9"/>
            <color indexed="81"/>
            <rFont val="Segoe UI"/>
            <family val="2"/>
          </rPr>
          <t>min.  0.83 m  
(types consoles min. 0.30 m)
max. 1,25 m</t>
        </r>
      </text>
    </comment>
    <comment ref="D46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>Les types spéciaux doivent être soumis à Debrunner Bewehrungstechnik AG pour validation AVANT la commande à l'aide du formulaire de demande. La validation des types spéciaux s'effectue avec l'annonce de la dénomination du type par l'équipe d'ingénieurs de Debrunner.</t>
        </r>
      </text>
    </comment>
    <comment ref="D47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>Les types spéciaux doivent être soumis à Debrunner Bewehrungstechnik AG pour validation AVANT la commande à l'aide du formulaire de demande. La validation des types spéciaux s'effectue avec l'annonce de la dénomination du type par l'équipe d'ingénieurs de Debrunner.</t>
        </r>
      </text>
    </comment>
    <comment ref="D48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>Les types spéciaux doivent être soumis à Debrunner Bewehrungstechnik AG pour validation AVANT la commande à l'aide du formulaire de demande. La validation des types spéciaux s'effectue avec l'annonce de la dénomination du type par l'équipe d'ingénieurs de Debrunner.</t>
        </r>
      </text>
    </comment>
    <comment ref="D49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>Les types spéciaux doivent être soumis à Debrunner Bewehrungstechnik AG pour validation AVANT la commande à l'aide du formulaire de demande. La validation des types spéciaux s'effectue avec l'annonce de la dénomination du type par l'équipe d'ingénieurs de Debrunner.</t>
        </r>
      </text>
    </comment>
    <comment ref="D50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>Les types spéciaux doivent être soumis à Debrunner Bewehrungstechnik AG pour validation AVANT la commande à l'aide du formulaire de demande. La validation des types spéciaux s'effectue avec l'annonce de la dénomination du type par l'équipe d'ingénieurs de Debrunner.</t>
        </r>
      </text>
    </comment>
    <comment ref="D5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>Les types spéciaux doivent être soumis à Debrunner Bewehrungstechnik AG pour validation AVANT la commande à l'aide du formulaire de demande. La validation des types spéciaux s'effectue avec l'annonce de la dénomination du type par l'équipe d'ingénieurs de Debrunner.</t>
        </r>
      </text>
    </comment>
    <comment ref="D52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>Les types spéciaux doivent être soumis à Debrunner Bewehrungstechnik AG pour validation AVANT la commande à l'aide du formulaire de demande. La validation des types spéciaux s'effectue avec l'annonce de la dénomination du type par l'équipe d'ingénieurs de Debrunner.</t>
        </r>
      </text>
    </comment>
    <comment ref="D53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>Les types spéciaux doivent être soumis à Debrunner Bewehrungstechnik AG pour validation AVANT la commande à l'aide du formulaire de demande. La validation des types spéciaux s'effectue avec l'annonce de la dénomination du type par l'équipe d'ingénieurs de Debrunner.</t>
        </r>
      </text>
    </comment>
    <comment ref="D54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>Les types spéciaux doivent être soumis à Debrunner Bewehrungstechnik AG pour validation AVANT la commande à l'aide du formulaire de demande. La validation des types spéciaux s'effectue avec l'annonce de la dénomination du type par l'équipe d'ingénieurs de Debrunner.</t>
        </r>
      </text>
    </comment>
    <comment ref="D55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>Les types spéciaux doivent être soumis à Debrunner Bewehrungstechnik AG pour validation AVANT la commande à l'aide du formulaire de demande. La validation des types spéciaux s'effectue avec l'annonce de la dénomination du type par l'équipe d'ingénieurs de Debrunner.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<sst xmlns="http://schemas.openxmlformats.org/spreadsheetml/2006/main" count="681" uniqueCount="215">
  <si>
    <t>m</t>
  </si>
  <si>
    <t>mm</t>
  </si>
  <si>
    <t>D min</t>
  </si>
  <si>
    <t>ø</t>
  </si>
  <si>
    <t>E</t>
  </si>
  <si>
    <t>A</t>
  </si>
  <si>
    <t>B</t>
  </si>
  <si>
    <t>C</t>
  </si>
  <si>
    <t>T</t>
  </si>
  <si>
    <t>kg/m</t>
  </si>
  <si>
    <t>PB+1402</t>
  </si>
  <si>
    <t>PB+1422</t>
  </si>
  <si>
    <t>PB+1424</t>
  </si>
  <si>
    <t>PB+1702</t>
  </si>
  <si>
    <t>PB+1722</t>
  </si>
  <si>
    <t>PB+1724</t>
  </si>
  <si>
    <t>PB+1726</t>
  </si>
  <si>
    <t>PB+2002</t>
  </si>
  <si>
    <t>PB+2022</t>
  </si>
  <si>
    <t>PB+2024</t>
  </si>
  <si>
    <t>PB+2026</t>
  </si>
  <si>
    <t>PB+2222</t>
  </si>
  <si>
    <t>PB+2224</t>
  </si>
  <si>
    <t>PB+2226</t>
  </si>
  <si>
    <t>PK+1422</t>
  </si>
  <si>
    <t>PK+2226</t>
  </si>
  <si>
    <t>Position</t>
  </si>
  <si>
    <t>PK+1724</t>
  </si>
  <si>
    <t>PB+1102</t>
  </si>
  <si>
    <t>PB+1102k</t>
  </si>
  <si>
    <t>PB+1422k</t>
  </si>
  <si>
    <t>PB+1722k</t>
  </si>
  <si>
    <t>PB+2022k</t>
  </si>
  <si>
    <t>PB+2222k</t>
  </si>
  <si>
    <t>Total</t>
  </si>
  <si>
    <t>m'</t>
  </si>
  <si>
    <t>PK+1422k</t>
  </si>
  <si>
    <t>PK+1724k</t>
  </si>
  <si>
    <t>PK+2226k</t>
  </si>
  <si>
    <r>
      <rPr>
        <b/>
        <sz val="16"/>
        <color indexed="56"/>
        <rFont val="Arial"/>
        <family val="2"/>
      </rPr>
      <t>ACITOP</t>
    </r>
    <r>
      <rPr>
        <b/>
        <i/>
        <vertAlign val="superscript"/>
        <sz val="16"/>
        <color indexed="56"/>
        <rFont val="Arial"/>
        <family val="2"/>
      </rPr>
      <t>®</t>
    </r>
  </si>
  <si>
    <t>10k</t>
  </si>
  <si>
    <t>BK</t>
  </si>
  <si>
    <t>12k</t>
  </si>
  <si>
    <t>22k</t>
  </si>
  <si>
    <t>28k</t>
  </si>
  <si>
    <t>30k</t>
  </si>
  <si>
    <t>36k</t>
  </si>
  <si>
    <t>40k</t>
  </si>
  <si>
    <t>50k</t>
  </si>
  <si>
    <t>60k</t>
  </si>
  <si>
    <t>66k</t>
  </si>
  <si>
    <t>PYRATOP®</t>
  </si>
  <si>
    <t>BV</t>
  </si>
  <si>
    <t>var.</t>
  </si>
  <si>
    <t>2k</t>
  </si>
  <si>
    <t>BVK</t>
  </si>
  <si>
    <t>5k</t>
  </si>
  <si>
    <t>BD</t>
  </si>
  <si>
    <t>K</t>
  </si>
  <si>
    <t>80k</t>
  </si>
  <si>
    <t>KK</t>
  </si>
  <si>
    <t>KV</t>
  </si>
  <si>
    <t>G</t>
  </si>
  <si>
    <t>78k</t>
  </si>
  <si>
    <t>BDK</t>
  </si>
  <si>
    <t xml:space="preserve">   F</t>
  </si>
  <si>
    <t xml:space="preserve">    A</t>
  </si>
  <si>
    <t xml:space="preserve">     E</t>
  </si>
  <si>
    <t>Sondertypen</t>
  </si>
  <si>
    <t>S2</t>
  </si>
  <si>
    <t>S1</t>
  </si>
  <si>
    <t>ACITOP</t>
  </si>
  <si>
    <t>PYRATOP</t>
  </si>
  <si>
    <t>S</t>
  </si>
  <si>
    <t>P</t>
  </si>
  <si>
    <t>E (ACITOP)</t>
  </si>
  <si>
    <t>E (PYRATOP)</t>
  </si>
  <si>
    <t xml:space="preserve">ø </t>
  </si>
  <si>
    <t>Teilung (ACITOP)</t>
  </si>
  <si>
    <t>Teilung (PYRATOP)</t>
  </si>
  <si>
    <t>D</t>
  </si>
  <si>
    <r>
      <t xml:space="preserve">T </t>
    </r>
    <r>
      <rPr>
        <b/>
        <vertAlign val="subscript"/>
        <sz val="8"/>
        <color indexed="9"/>
        <rFont val="Arial"/>
        <family val="2"/>
      </rPr>
      <t>min</t>
    </r>
  </si>
  <si>
    <t xml:space="preserve"> E / F</t>
  </si>
  <si>
    <t>E / F</t>
  </si>
  <si>
    <t>Listes de commande pour fers de reprise</t>
  </si>
  <si>
    <t>Formulaire de commande fers de reprise</t>
  </si>
  <si>
    <t>Ingénieur</t>
  </si>
  <si>
    <t>Objet</t>
  </si>
  <si>
    <t>Partie d'ouvrage</t>
  </si>
  <si>
    <t>Adresse de livraison</t>
  </si>
  <si>
    <t>Entrepreneur</t>
  </si>
  <si>
    <t>N° de liste</t>
  </si>
  <si>
    <t>Page</t>
  </si>
  <si>
    <t>N° plan</t>
  </si>
  <si>
    <t>Date</t>
  </si>
  <si>
    <t>dess.</t>
  </si>
  <si>
    <t>contr.</t>
  </si>
  <si>
    <t>Délai de livraison:</t>
  </si>
  <si>
    <t>Champs gris à compléter</t>
  </si>
  <si>
    <t>Série B</t>
  </si>
  <si>
    <t>Avec épingles, à 2 brins</t>
  </si>
  <si>
    <t>Type</t>
  </si>
  <si>
    <t>Long.</t>
  </si>
  <si>
    <t>Poids</t>
  </si>
  <si>
    <t>Pièces</t>
  </si>
  <si>
    <t>retour à la page de démarrage</t>
  </si>
  <si>
    <t>plan</t>
  </si>
  <si>
    <t>Ecart.</t>
  </si>
  <si>
    <t>Formulaire de commande fes de reprise</t>
  </si>
  <si>
    <t>Série BV</t>
  </si>
  <si>
    <t>Avec crochets, à 1 brin</t>
  </si>
  <si>
    <t>Série BD</t>
  </si>
  <si>
    <t>Profil double, avec épingle, à 2 brins</t>
  </si>
  <si>
    <t>Série K</t>
  </si>
  <si>
    <t>Avec étriers fermés, à 2 brins</t>
  </si>
  <si>
    <t>Série KV</t>
  </si>
  <si>
    <t>Côté traction prolongé L=400 mm</t>
  </si>
  <si>
    <t>Formulaire de commande pour fers de reprise pour cisaillement biaxial</t>
  </si>
  <si>
    <r>
      <t>PYRATOP</t>
    </r>
    <r>
      <rPr>
        <vertAlign val="superscript"/>
        <sz val="8"/>
        <rFont val="Arial"/>
        <family val="2"/>
      </rPr>
      <t>®</t>
    </r>
    <r>
      <rPr>
        <sz val="8"/>
        <rFont val="Arial"/>
        <family val="2"/>
      </rPr>
      <t xml:space="preserve"> permet une reprise des forces de  </t>
    </r>
  </si>
  <si>
    <t>cisaillement dans toutes les directions.</t>
  </si>
  <si>
    <t>Résistances selon notre documentation.</t>
  </si>
  <si>
    <t>Série PB</t>
  </si>
  <si>
    <t>Série PK</t>
  </si>
  <si>
    <t>Avec étriers fermés</t>
  </si>
  <si>
    <t>Formulaire de demande pour types spéciaux</t>
  </si>
  <si>
    <t>Personne de contact</t>
  </si>
  <si>
    <t>Tél.</t>
  </si>
  <si>
    <t>contrôlé</t>
  </si>
  <si>
    <t>A traiter jusqu'à:</t>
  </si>
  <si>
    <t>Types spéciaux</t>
  </si>
  <si>
    <t>Série S</t>
  </si>
  <si>
    <t>La validation des types spéciaux est effectuée par la communication de la dénomination de type par le team d'ingénieurs de Debrunner Acifer.</t>
  </si>
  <si>
    <t>Type B</t>
  </si>
  <si>
    <t>Type BV</t>
  </si>
  <si>
    <t>Type BD</t>
  </si>
  <si>
    <t>Type S1</t>
  </si>
  <si>
    <t>Type K</t>
  </si>
  <si>
    <t>Type S2</t>
  </si>
  <si>
    <t>Procédure pour une demande de types spéciaux</t>
  </si>
  <si>
    <t xml:space="preserve">1. Choisissez un type de fer de reprise. </t>
  </si>
  <si>
    <t>2. Spécifiez l'épaisseur de l'élément à lier D.</t>
  </si>
  <si>
    <t>4. Définissez l'écartement voulu.</t>
  </si>
  <si>
    <t>5. Spécifiez la largeur de boîte souhaitée E resp. F. La largeur A de l'étrier peut dépendre de la largeur de boîte E.</t>
  </si>
  <si>
    <t>6. Définissez les dimensions des armatures souhaitées. Prière de respecter les dimensions minimales et rayons de pliage usuels selon SIA 262 - chiffre 5.2.6</t>
  </si>
  <si>
    <t>7. Choississez une longueur. La longueur de la boîte peut avoir une influence sur la cote maximum possible C.</t>
  </si>
  <si>
    <t>8. Spécifiez la quantité souhaitée. La longueur totale se calcule automatiquement.</t>
  </si>
  <si>
    <r>
      <t>3. Choississez le diamètre des armatures ø. Celui-ci a une incidence sur l'épaisseur minimale de la boîte: ø8(T</t>
    </r>
    <r>
      <rPr>
        <vertAlign val="subscript"/>
        <sz val="10"/>
        <rFont val="Arial"/>
        <family val="2"/>
      </rPr>
      <t>min</t>
    </r>
    <r>
      <rPr>
        <sz val="10"/>
        <rFont val="Arial"/>
        <family val="2"/>
      </rPr>
      <t xml:space="preserve"> = 29mm); ø10(T</t>
    </r>
    <r>
      <rPr>
        <vertAlign val="subscript"/>
        <sz val="10"/>
        <rFont val="Arial"/>
        <family val="2"/>
      </rPr>
      <t>min</t>
    </r>
    <r>
      <rPr>
        <sz val="10"/>
        <rFont val="Arial"/>
        <family val="2"/>
      </rPr>
      <t xml:space="preserve"> = 36mm); ø12(T</t>
    </r>
    <r>
      <rPr>
        <vertAlign val="subscript"/>
        <sz val="10"/>
        <rFont val="Arial"/>
        <family val="2"/>
      </rPr>
      <t>min</t>
    </r>
    <r>
      <rPr>
        <sz val="10"/>
        <rFont val="Arial"/>
        <family val="2"/>
      </rPr>
      <t xml:space="preserve"> = 36mm);  ø14(T</t>
    </r>
    <r>
      <rPr>
        <vertAlign val="subscript"/>
        <sz val="10"/>
        <rFont val="Arial"/>
        <family val="2"/>
      </rPr>
      <t>min</t>
    </r>
    <r>
      <rPr>
        <sz val="10"/>
        <rFont val="Arial"/>
        <family val="2"/>
      </rPr>
      <t xml:space="preserve"> = 44mm)</t>
    </r>
  </si>
  <si>
    <t>Formulaire de commande pour types spéciaux</t>
  </si>
  <si>
    <r>
      <t>ACITOP</t>
    </r>
    <r>
      <rPr>
        <b/>
        <i/>
        <vertAlign val="superscript"/>
        <sz val="16"/>
        <color indexed="56"/>
        <rFont val="Arial"/>
        <family val="2"/>
      </rPr>
      <t xml:space="preserve">® </t>
    </r>
    <r>
      <rPr>
        <b/>
        <sz val="16"/>
        <color indexed="56"/>
        <rFont val="Arial"/>
        <family val="2"/>
      </rPr>
      <t xml:space="preserve">     PYRATOP</t>
    </r>
    <r>
      <rPr>
        <b/>
        <i/>
        <vertAlign val="superscript"/>
        <sz val="16"/>
        <color indexed="56"/>
        <rFont val="Arial"/>
        <family val="2"/>
      </rPr>
      <t>®</t>
    </r>
  </si>
  <si>
    <t>Délai de livraison: *</t>
  </si>
  <si>
    <t>*Le délai de livraison des types spéciaux</t>
  </si>
  <si>
    <t>Procédure de commande pour les types spéciaux</t>
  </si>
  <si>
    <t>3. Choisissez le diamètre de l'armature ø. Celui-ci défini automatiquement l'épaisseur minimale de la boîte T.</t>
  </si>
  <si>
    <t>5. Choisissez la largeur de boîte souhaitée E resp. F</t>
  </si>
  <si>
    <r>
      <t>Types spéciaux ACITOP</t>
    </r>
    <r>
      <rPr>
        <b/>
        <vertAlign val="superscript"/>
        <sz val="12"/>
        <color indexed="56"/>
        <rFont val="Arial"/>
        <family val="2"/>
      </rPr>
      <t>®</t>
    </r>
  </si>
  <si>
    <r>
      <t>Types spéciaux PYRATOP</t>
    </r>
    <r>
      <rPr>
        <b/>
        <vertAlign val="superscript"/>
        <sz val="12"/>
        <color indexed="56"/>
        <rFont val="Arial"/>
        <family val="2"/>
      </rPr>
      <t xml:space="preserve">® </t>
    </r>
    <r>
      <rPr>
        <b/>
        <sz val="12"/>
        <color indexed="56"/>
        <rFont val="Arial"/>
        <family val="2"/>
      </rPr>
      <t>- pour reprise de cisaillement</t>
    </r>
  </si>
  <si>
    <t>Sans accord préalable du fournisseur, les éléments ne peuvent pas être coupés!</t>
  </si>
  <si>
    <t xml:space="preserve"> </t>
  </si>
  <si>
    <r>
      <t xml:space="preserve">   ACITOP®     PYRATOP</t>
    </r>
    <r>
      <rPr>
        <b/>
        <i/>
        <vertAlign val="superscript"/>
        <sz val="16"/>
        <color indexed="56"/>
        <rFont val="Arial"/>
        <family val="2"/>
      </rPr>
      <t>®</t>
    </r>
  </si>
  <si>
    <t xml:space="preserve"> (&lt; 20 pces) est de 4-6 jours ouvrables.</t>
  </si>
  <si>
    <t>Délai pour plus de 20 pcs sur demande.</t>
  </si>
  <si>
    <r>
      <t xml:space="preserve">Envoyez ce formulaire de demande avec le délai de traitement souhaité à </t>
    </r>
    <r>
      <rPr>
        <b/>
        <u/>
        <sz val="10"/>
        <color theme="10"/>
        <rFont val="Arial"/>
        <family val="2"/>
      </rPr>
      <t>info@armature.ch</t>
    </r>
    <r>
      <rPr>
        <u/>
        <sz val="10"/>
        <color theme="10"/>
        <rFont val="Arial"/>
        <family val="2"/>
      </rPr>
      <t>. Les ingénieurs de Debrunner Acifer Bewehrungstechnik vous contacteront rapidement afin de vous soumettre une proposition.</t>
    </r>
  </si>
  <si>
    <t>Pour des fers de reprise (avec reprise d'effort tranchant) &gt; ø14, choisissez une solution du programme PYRABAR®.</t>
  </si>
  <si>
    <t>Email de cde : commande@bewetec.ch</t>
  </si>
  <si>
    <t>Distribué par :</t>
  </si>
  <si>
    <t>Email de cde : commande@bewetec.ch
Distribué par :</t>
  </si>
  <si>
    <t>Les commandes sont à adresser après validation à : commande@bewetec.ch</t>
  </si>
  <si>
    <t xml:space="preserve">La distribution est assurée par : </t>
  </si>
  <si>
    <t>zurück zur Startseite</t>
  </si>
  <si>
    <t>PN1+1122</t>
  </si>
  <si>
    <t>PN1+1122k</t>
  </si>
  <si>
    <t>PN1+1422</t>
  </si>
  <si>
    <t>PN1+1422k</t>
  </si>
  <si>
    <t>PN1+1722</t>
  </si>
  <si>
    <t>PN1+1722k</t>
  </si>
  <si>
    <t>PN1+2022</t>
  </si>
  <si>
    <t>PN1+2022k</t>
  </si>
  <si>
    <t>PN1+2222</t>
  </si>
  <si>
    <t>PN1+2222k</t>
  </si>
  <si>
    <t>PN2+1122</t>
  </si>
  <si>
    <t>PN2+1122k</t>
  </si>
  <si>
    <t>PN2+1422</t>
  </si>
  <si>
    <t>PN2+1422k</t>
  </si>
  <si>
    <t>PN2+1722</t>
  </si>
  <si>
    <t>PN2+1722k</t>
  </si>
  <si>
    <t>PN2+2022</t>
  </si>
  <si>
    <t>PN2+2022k</t>
  </si>
  <si>
    <t>PN2+2222</t>
  </si>
  <si>
    <t>PN2+2222k</t>
  </si>
  <si>
    <t>Série PN1</t>
  </si>
  <si>
    <t>Série PN2</t>
  </si>
  <si>
    <t>76k</t>
  </si>
  <si>
    <t>PK+2224</t>
  </si>
  <si>
    <t>PK+2224k</t>
  </si>
  <si>
    <t>Avec barres droites, à 1 brin</t>
  </si>
  <si>
    <t>Avec barres droites, à 2 brins</t>
  </si>
  <si>
    <t>champs gris à compléter</t>
  </si>
  <si>
    <t>-</t>
  </si>
  <si>
    <t>BA</t>
  </si>
  <si>
    <t>Type BA</t>
  </si>
  <si>
    <t>Version: 09/2025  pp / gg</t>
  </si>
  <si>
    <t>Version: 09/2025  ea/gg</t>
  </si>
  <si>
    <t>PB+2424</t>
  </si>
  <si>
    <t>PB+2424k</t>
  </si>
  <si>
    <t>PB+2426</t>
  </si>
  <si>
    <t>PK+2426</t>
  </si>
  <si>
    <t>PK+2426k</t>
  </si>
  <si>
    <t>Version: 09/2025  pp/gg</t>
  </si>
  <si>
    <t>PN1+2422</t>
  </si>
  <si>
    <t>PN1+2422k</t>
  </si>
  <si>
    <t>Version: 09/2025  pp</t>
  </si>
  <si>
    <t>PN2+2422</t>
  </si>
  <si>
    <t>PN2+2422k</t>
  </si>
  <si>
    <t>Si vous nécessitez des dimensions hors des possibilités offertes, prière de nous adresser le formulaire "Types spéciaux (demande)" à info@bewehrungstechnik.ch.</t>
  </si>
  <si>
    <r>
      <t xml:space="preserve">Les types spéciaux doivent être soumis à validation à Debrunner Bewehrungstechnik AG AVANT commande avec le </t>
    </r>
    <r>
      <rPr>
        <b/>
        <sz val="8"/>
        <color rgb="FF002162"/>
        <rFont val="Arial"/>
        <family val="2"/>
      </rPr>
      <t>formulaire de demande</t>
    </r>
    <r>
      <rPr>
        <sz val="8"/>
        <color indexed="56"/>
        <rFont val="Arial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</si>
</sst>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\ \ \ \ "/>
    <numFmt numFmtId="165" formatCode="0.00\ \ "/>
    <numFmt numFmtId="166" formatCode="0.00;&quot;&quot;;&quot;&quot;;&quot;&quot;"/>
    <numFmt numFmtId="167" formatCode="dd/mm/yyyy;@"/>
  </numFmts>
  <fonts count="54">
    <font>
      <sz val="10"/>
      <name val="Arial"/>
    </font>
    <font>
      <sz val="10"/>
      <name val="Arial"/>
      <family val="2"/>
    </font>
    <font>
      <sz val="12"/>
      <name val="Kl Bliss Regular"/>
    </font>
    <font>
      <b/>
      <sz val="16"/>
      <name val="Arial"/>
      <family val="2"/>
    </font>
    <font>
      <sz val="10"/>
      <name val="Arial"/>
      <family val="2"/>
    </font>
    <font>
      <sz val="7"/>
      <name val="Kl Bliss Regular"/>
    </font>
    <font>
      <sz val="9"/>
      <name val="Arial"/>
      <family val="2"/>
    </font>
    <font>
      <sz val="8"/>
      <name val="Arial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7"/>
      <name val="Arial"/>
      <family val="2"/>
    </font>
    <font>
      <sz val="7"/>
      <name val="Arial"/>
      <family val="2"/>
    </font>
    <font>
      <sz val="8"/>
      <name val="Century Gothic"/>
      <family val="2"/>
    </font>
    <font>
      <b/>
      <sz val="10"/>
      <name val="Arial"/>
      <family val="2"/>
    </font>
    <font>
      <b/>
      <sz val="8"/>
      <name val="Arial"/>
      <family val="2"/>
    </font>
    <font>
      <sz val="9"/>
      <name val="Century Gothic"/>
      <family val="2"/>
    </font>
    <font>
      <b/>
      <sz val="9"/>
      <name val="Century Gothic"/>
      <family val="2"/>
    </font>
    <font>
      <sz val="7"/>
      <name val="Century Gothic"/>
      <family val="2"/>
    </font>
    <font>
      <sz val="8"/>
      <name val="Arial TUR"/>
    </font>
    <font>
      <sz val="9"/>
      <name val="Kl Bliss Regular"/>
    </font>
    <font>
      <b/>
      <sz val="9"/>
      <name val="Arial"/>
      <family val="2"/>
    </font>
    <font>
      <sz val="12"/>
      <name val="Arial"/>
      <family val="2"/>
    </font>
    <font>
      <b/>
      <sz val="7"/>
      <name val="Arial TUR"/>
      <family val="2"/>
      <charset val="162"/>
    </font>
    <font>
      <sz val="8"/>
      <name val="Kl Bliss Regular"/>
    </font>
    <font>
      <b/>
      <sz val="8"/>
      <name val="Kl Bliss Regular"/>
    </font>
    <font>
      <b/>
      <sz val="12"/>
      <name val="Arial"/>
      <family val="2"/>
    </font>
    <font>
      <b/>
      <sz val="16"/>
      <color indexed="56"/>
      <name val="Arial"/>
      <family val="2"/>
    </font>
    <font>
      <b/>
      <i/>
      <vertAlign val="superscript"/>
      <sz val="16"/>
      <color indexed="56"/>
      <name val="Arial"/>
      <family val="2"/>
    </font>
    <font>
      <vertAlign val="superscript"/>
      <sz val="8"/>
      <name val="Arial"/>
      <family val="2"/>
    </font>
    <font>
      <sz val="8"/>
      <color indexed="56"/>
      <name val="Arial"/>
      <family val="2"/>
    </font>
    <font>
      <b/>
      <sz val="8"/>
      <color indexed="81"/>
      <name val="Tahoma"/>
      <family val="2"/>
    </font>
    <font>
      <b/>
      <sz val="12"/>
      <color indexed="56"/>
      <name val="Arial"/>
      <family val="2"/>
    </font>
    <font>
      <b/>
      <vertAlign val="superscript"/>
      <sz val="12"/>
      <color indexed="56"/>
      <name val="Arial"/>
      <family val="2"/>
    </font>
    <font>
      <b/>
      <vertAlign val="subscript"/>
      <sz val="8"/>
      <color indexed="9"/>
      <name val="Arial"/>
      <family val="2"/>
    </font>
    <font>
      <sz val="11"/>
      <name val="Arial"/>
      <family val="2"/>
    </font>
    <font>
      <b/>
      <sz val="12"/>
      <color rgb="FF002162"/>
      <name val="Arial"/>
      <family val="2"/>
    </font>
    <font>
      <sz val="8"/>
      <color rgb="FF002162"/>
      <name val="Arial"/>
      <family val="2"/>
    </font>
    <font>
      <b/>
      <sz val="16"/>
      <color rgb="FF002162"/>
      <name val="Arial"/>
      <family val="2"/>
    </font>
    <font>
      <b/>
      <sz val="8"/>
      <color theme="0"/>
      <name val="Arial"/>
      <family val="2"/>
    </font>
    <font>
      <b/>
      <sz val="27.3"/>
      <color rgb="FF002162"/>
      <name val="Arial"/>
      <family val="2"/>
    </font>
    <font>
      <b/>
      <sz val="11"/>
      <color rgb="FF002162"/>
      <name val="Arial"/>
      <family val="2"/>
    </font>
    <font>
      <b/>
      <sz val="10"/>
      <color rgb="FFC00000"/>
      <name val="Arial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vertAlign val="subscript"/>
      <sz val="10"/>
      <name val="Arial"/>
      <family val="2"/>
    </font>
    <font>
      <b/>
      <vertAlign val="superscript"/>
      <sz val="16"/>
      <color rgb="FF002162"/>
      <name val="Arial"/>
      <family val="2"/>
    </font>
    <font>
      <b/>
      <sz val="9"/>
      <color indexed="81"/>
      <name val="Segoe UI"/>
      <family val="2"/>
    </font>
    <font>
      <b/>
      <sz val="8"/>
      <color rgb="FF002162"/>
      <name val="Arial"/>
      <family val="2"/>
    </font>
    <font>
      <b/>
      <u/>
      <sz val="10"/>
      <color theme="10"/>
      <name val="Arial"/>
      <family val="2"/>
    </font>
    <font>
      <b/>
      <sz val="7"/>
      <color rgb="FFC00000"/>
      <name val="Arial"/>
      <family val="2"/>
    </font>
    <font>
      <b/>
      <sz val="8"/>
      <color rgb="FFC00000"/>
      <name val="Arial"/>
      <family val="2"/>
    </font>
    <font>
      <sz val="8"/>
      <color theme="0"/>
      <name val="Arial"/>
      <family val="2"/>
    </font>
    <font>
      <sz val="8"/>
      <color rgb="FFC00000"/>
      <name val="Arial"/>
      <family val="2"/>
    </font>
    <font>
      <b/>
      <sz val="9"/>
      <color indexed="81"/>
      <name val="Tahoma"/>
      <charset val="1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5B677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2F2F2"/>
        <bgColor rgb="FF000000"/>
      </patternFill>
    </fill>
  </fills>
  <borders count="153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/>
      <right/>
      <top style="hair">
        <color theme="3" tint="-0.249977111117893"/>
      </top>
      <bottom/>
      <diagonal/>
    </border>
    <border>
      <left/>
      <right/>
      <top style="hair">
        <color indexed="64"/>
      </top>
      <bottom style="thin">
        <color rgb="FF002162"/>
      </bottom>
      <diagonal/>
    </border>
    <border>
      <left/>
      <right/>
      <top/>
      <bottom style="medium">
        <color rgb="FF002162"/>
      </bottom>
      <diagonal/>
    </border>
    <border>
      <left/>
      <right/>
      <top style="hair">
        <color indexed="64"/>
      </top>
      <bottom style="medium">
        <color rgb="FF002162"/>
      </bottom>
      <diagonal/>
    </border>
    <border>
      <left/>
      <right/>
      <top/>
      <bottom style="thin">
        <color rgb="FF002162"/>
      </bottom>
      <diagonal/>
    </border>
    <border>
      <left style="thin">
        <color rgb="FF002162"/>
      </left>
      <right style="thin">
        <color rgb="FF002162"/>
      </right>
      <top/>
      <bottom style="thin">
        <color rgb="FF002162"/>
      </bottom>
      <diagonal/>
    </border>
    <border>
      <left style="thin">
        <color rgb="FF002162"/>
      </left>
      <right/>
      <top/>
      <bottom style="thin">
        <color rgb="FF002162"/>
      </bottom>
      <diagonal/>
    </border>
    <border>
      <left style="thin">
        <color rgb="FF002162"/>
      </left>
      <right/>
      <top style="medium">
        <color rgb="FF002162"/>
      </top>
      <bottom/>
      <diagonal/>
    </border>
    <border>
      <left style="thin">
        <color rgb="FF002162"/>
      </left>
      <right style="thin">
        <color rgb="FF002162"/>
      </right>
      <top style="medium">
        <color rgb="FF002162"/>
      </top>
      <bottom/>
      <diagonal/>
    </border>
    <border>
      <left/>
      <right/>
      <top/>
      <bottom style="hair">
        <color theme="1"/>
      </bottom>
      <diagonal/>
    </border>
    <border>
      <left/>
      <right/>
      <top style="thin">
        <color rgb="FF5B6770"/>
      </top>
      <bottom/>
      <diagonal/>
    </border>
    <border>
      <left/>
      <right/>
      <top style="hair">
        <color theme="3" tint="-0.249977111117893"/>
      </top>
      <bottom style="thin">
        <color rgb="FF5B6770"/>
      </bottom>
      <diagonal/>
    </border>
    <border>
      <left/>
      <right/>
      <top/>
      <bottom style="thin">
        <color rgb="FF5B6770"/>
      </bottom>
      <diagonal/>
    </border>
    <border>
      <left/>
      <right/>
      <top style="hair">
        <color theme="1"/>
      </top>
      <bottom style="thin">
        <color rgb="FF5B6770"/>
      </bottom>
      <diagonal/>
    </border>
    <border>
      <left style="thin">
        <color rgb="FF5B6770"/>
      </left>
      <right/>
      <top/>
      <bottom style="hair">
        <color theme="1"/>
      </bottom>
      <diagonal/>
    </border>
    <border>
      <left style="thin">
        <color rgb="FF5B6770"/>
      </left>
      <right/>
      <top style="hair">
        <color theme="1"/>
      </top>
      <bottom style="thin">
        <color rgb="FF5B6770"/>
      </bottom>
      <diagonal/>
    </border>
    <border>
      <left style="thin">
        <color rgb="FF5B6770"/>
      </left>
      <right/>
      <top/>
      <bottom style="hair">
        <color theme="3" tint="-0.249977111117893"/>
      </bottom>
      <diagonal/>
    </border>
    <border>
      <left style="thin">
        <color rgb="FF5B6770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rgb="FF5B6770"/>
      </left>
      <right/>
      <top style="hair">
        <color theme="3" tint="-0.249977111117893"/>
      </top>
      <bottom/>
      <diagonal/>
    </border>
    <border>
      <left style="thin">
        <color rgb="FF5B6770"/>
      </left>
      <right/>
      <top style="thin">
        <color rgb="FF5B6770"/>
      </top>
      <bottom/>
      <diagonal/>
    </border>
    <border>
      <left style="thin">
        <color rgb="FF5B6770"/>
      </left>
      <right/>
      <top style="hair">
        <color theme="1"/>
      </top>
      <bottom style="hair">
        <color theme="1"/>
      </bottom>
      <diagonal/>
    </border>
    <border>
      <left style="thin">
        <color rgb="FF5B6770"/>
      </left>
      <right/>
      <top/>
      <bottom style="thin">
        <color rgb="FF5B6770"/>
      </bottom>
      <diagonal/>
    </border>
    <border>
      <left style="thin">
        <color rgb="FF5B6770"/>
      </left>
      <right/>
      <top style="hair">
        <color theme="3" tint="-0.249977111117893"/>
      </top>
      <bottom style="thin">
        <color rgb="FF5B6770"/>
      </bottom>
      <diagonal/>
    </border>
    <border>
      <left style="thin">
        <color rgb="FF5B6770"/>
      </left>
      <right style="thin">
        <color rgb="FF5B6770"/>
      </right>
      <top style="thin">
        <color rgb="FF5B6770"/>
      </top>
      <bottom style="hair">
        <color theme="1"/>
      </bottom>
      <diagonal/>
    </border>
    <border>
      <left style="thin">
        <color rgb="FF5B6770"/>
      </left>
      <right style="thin">
        <color rgb="FF5B6770"/>
      </right>
      <top style="hair">
        <color theme="1"/>
      </top>
      <bottom style="thin">
        <color rgb="FF5B6770"/>
      </bottom>
      <diagonal/>
    </border>
    <border>
      <left style="thin">
        <color rgb="FF5B6770"/>
      </left>
      <right style="thin">
        <color rgb="FF5B6770"/>
      </right>
      <top/>
      <bottom style="hair">
        <color theme="3" tint="-0.249977111117893"/>
      </bottom>
      <diagonal/>
    </border>
    <border>
      <left style="thin">
        <color rgb="FF5B6770"/>
      </left>
      <right style="thin">
        <color rgb="FF5B6770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rgb="FF5B6770"/>
      </left>
      <right style="thin">
        <color rgb="FF5B6770"/>
      </right>
      <top style="hair">
        <color theme="3" tint="-0.249977111117893"/>
      </top>
      <bottom/>
      <diagonal/>
    </border>
    <border>
      <left style="thin">
        <color rgb="FF5B6770"/>
      </left>
      <right style="thin">
        <color rgb="FF5B6770"/>
      </right>
      <top style="thin">
        <color rgb="FF5B6770"/>
      </top>
      <bottom/>
      <diagonal/>
    </border>
    <border>
      <left style="thin">
        <color rgb="FF5B6770"/>
      </left>
      <right style="thin">
        <color rgb="FF5B6770"/>
      </right>
      <top style="hair">
        <color theme="1"/>
      </top>
      <bottom style="hair">
        <color theme="1"/>
      </bottom>
      <diagonal/>
    </border>
    <border>
      <left style="thin">
        <color rgb="FF5B6770"/>
      </left>
      <right style="thin">
        <color rgb="FF5B6770"/>
      </right>
      <top/>
      <bottom style="thin">
        <color rgb="FF5B6770"/>
      </bottom>
      <diagonal/>
    </border>
    <border>
      <left style="thin">
        <color rgb="FF5B6770"/>
      </left>
      <right style="thin">
        <color rgb="FF5B6770"/>
      </right>
      <top/>
      <bottom style="hair">
        <color theme="1"/>
      </bottom>
      <diagonal/>
    </border>
    <border>
      <left style="thin">
        <color rgb="FF5B6770"/>
      </left>
      <right style="thin">
        <color rgb="FF5B6770"/>
      </right>
      <top style="hair">
        <color theme="3" tint="-0.249977111117893"/>
      </top>
      <bottom style="thin">
        <color rgb="FF5B6770"/>
      </bottom>
      <diagonal/>
    </border>
    <border>
      <left style="thin">
        <color rgb="FF5B6770"/>
      </left>
      <right/>
      <top style="thin">
        <color rgb="FF5B6770"/>
      </top>
      <bottom style="hair">
        <color theme="1"/>
      </bottom>
      <diagonal/>
    </border>
    <border>
      <left/>
      <right style="thin">
        <color rgb="FF5B6770"/>
      </right>
      <top style="thin">
        <color rgb="FF5B6770"/>
      </top>
      <bottom style="hair">
        <color theme="1"/>
      </bottom>
      <diagonal/>
    </border>
    <border>
      <left/>
      <right style="thin">
        <color rgb="FF5B6770"/>
      </right>
      <top style="hair">
        <color theme="1"/>
      </top>
      <bottom style="thin">
        <color rgb="FF5B6770"/>
      </bottom>
      <diagonal/>
    </border>
    <border>
      <left/>
      <right style="thin">
        <color rgb="FF5B6770"/>
      </right>
      <top/>
      <bottom style="hair">
        <color theme="3" tint="-0.249977111117893"/>
      </bottom>
      <diagonal/>
    </border>
    <border>
      <left/>
      <right style="thin">
        <color rgb="FF5B6770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thin">
        <color rgb="FF5B6770"/>
      </right>
      <top style="hair">
        <color theme="3" tint="-0.249977111117893"/>
      </top>
      <bottom/>
      <diagonal/>
    </border>
    <border>
      <left/>
      <right style="thin">
        <color rgb="FF5B6770"/>
      </right>
      <top style="thin">
        <color rgb="FF5B6770"/>
      </top>
      <bottom/>
      <diagonal/>
    </border>
    <border>
      <left/>
      <right style="thin">
        <color rgb="FF5B6770"/>
      </right>
      <top style="hair">
        <color theme="1"/>
      </top>
      <bottom style="hair">
        <color theme="1"/>
      </bottom>
      <diagonal/>
    </border>
    <border>
      <left/>
      <right style="thin">
        <color rgb="FF5B6770"/>
      </right>
      <top/>
      <bottom style="thin">
        <color rgb="FF5B6770"/>
      </bottom>
      <diagonal/>
    </border>
    <border>
      <left/>
      <right style="thin">
        <color rgb="FF5B6770"/>
      </right>
      <top/>
      <bottom style="hair">
        <color theme="1"/>
      </bottom>
      <diagonal/>
    </border>
    <border>
      <left/>
      <right style="thin">
        <color rgb="FF5B6770"/>
      </right>
      <top style="hair">
        <color theme="3" tint="-0.249977111117893"/>
      </top>
      <bottom style="thin">
        <color rgb="FF5B6770"/>
      </bottom>
      <diagonal/>
    </border>
    <border>
      <left/>
      <right/>
      <top style="hair">
        <color theme="1"/>
      </top>
      <bottom/>
      <diagonal/>
    </border>
    <border>
      <left style="thin">
        <color rgb="FF5B6770"/>
      </left>
      <right style="thin">
        <color rgb="FF5B6770"/>
      </right>
      <top style="thin">
        <color rgb="FF5B6770"/>
      </top>
      <bottom style="hair">
        <color theme="3" tint="-0.249977111117893"/>
      </bottom>
      <diagonal/>
    </border>
    <border>
      <left/>
      <right/>
      <top style="thin">
        <color rgb="FF5B6770"/>
      </top>
      <bottom style="hair">
        <color theme="1"/>
      </bottom>
      <diagonal/>
    </border>
    <border>
      <left style="thin">
        <color rgb="FF5B6770"/>
      </left>
      <right style="thin">
        <color rgb="FF5B6770"/>
      </right>
      <top style="hair">
        <color theme="1"/>
      </top>
      <bottom/>
      <diagonal/>
    </border>
    <border>
      <left style="thin">
        <color rgb="FF5B6770"/>
      </left>
      <right/>
      <top style="hair">
        <color theme="1"/>
      </top>
      <bottom/>
      <diagonal/>
    </border>
    <border>
      <left/>
      <right style="thin">
        <color rgb="FF5B6770"/>
      </right>
      <top style="hair">
        <color theme="1"/>
      </top>
      <bottom/>
      <diagonal/>
    </border>
    <border>
      <left/>
      <right/>
      <top style="thin">
        <color rgb="FF5B6770"/>
      </top>
      <bottom style="hair">
        <color theme="3" tint="-0.249977111117893"/>
      </bottom>
      <diagonal/>
    </border>
    <border>
      <left style="thin">
        <color theme="0"/>
      </left>
      <right style="thin">
        <color theme="0"/>
      </right>
      <top style="thin">
        <color rgb="FF5B6770"/>
      </top>
      <bottom/>
      <diagonal/>
    </border>
    <border>
      <left style="thin">
        <color theme="0"/>
      </left>
      <right style="thin">
        <color theme="0"/>
      </right>
      <top/>
      <bottom style="thin">
        <color rgb="FF5B6770"/>
      </bottom>
      <diagonal/>
    </border>
    <border>
      <left style="thin">
        <color theme="0"/>
      </left>
      <right/>
      <top/>
      <bottom style="thin">
        <color rgb="FF5B6770"/>
      </bottom>
      <diagonal/>
    </border>
    <border>
      <left/>
      <right style="thin">
        <color theme="0"/>
      </right>
      <top/>
      <bottom style="thin">
        <color rgb="FF5B6770"/>
      </bottom>
      <diagonal/>
    </border>
    <border>
      <left style="thin">
        <color theme="0"/>
      </left>
      <right/>
      <top style="thin">
        <color rgb="FF5B6770"/>
      </top>
      <bottom/>
      <diagonal/>
    </border>
    <border>
      <left/>
      <right style="thin">
        <color theme="0"/>
      </right>
      <top style="thin">
        <color rgb="FF5B6770"/>
      </top>
      <bottom/>
      <diagonal/>
    </border>
    <border>
      <left style="thin">
        <color rgb="FF5B6770"/>
      </left>
      <right/>
      <top style="hair">
        <color rgb="FF5B6770"/>
      </top>
      <bottom style="hair">
        <color rgb="FF5B6770"/>
      </bottom>
      <diagonal/>
    </border>
    <border>
      <left/>
      <right style="thin">
        <color rgb="FF5B6770"/>
      </right>
      <top style="hair">
        <color rgb="FF5B6770"/>
      </top>
      <bottom style="hair">
        <color rgb="FF5B6770"/>
      </bottom>
      <diagonal/>
    </border>
    <border>
      <left style="thin">
        <color rgb="FF5B6770"/>
      </left>
      <right/>
      <top style="hair">
        <color rgb="FF5B6770"/>
      </top>
      <bottom style="thin">
        <color rgb="FF5B6770"/>
      </bottom>
      <diagonal/>
    </border>
    <border>
      <left/>
      <right style="thin">
        <color rgb="FF5B6770"/>
      </right>
      <top style="hair">
        <color rgb="FF5B6770"/>
      </top>
      <bottom style="thin">
        <color rgb="FF5B6770"/>
      </bottom>
      <diagonal/>
    </border>
    <border>
      <left style="thin">
        <color rgb="FF5B6770"/>
      </left>
      <right/>
      <top style="thin">
        <color rgb="FF5B6770"/>
      </top>
      <bottom style="hair">
        <color theme="3" tint="-0.249977111117893"/>
      </bottom>
      <diagonal/>
    </border>
    <border>
      <left style="thin">
        <color rgb="FF5B6770"/>
      </left>
      <right/>
      <top/>
      <bottom/>
      <diagonal/>
    </border>
    <border>
      <left style="thin">
        <color rgb="FF5B6770"/>
      </left>
      <right/>
      <top style="hair">
        <color rgb="FF5B6770"/>
      </top>
      <bottom/>
      <diagonal/>
    </border>
    <border>
      <left/>
      <right style="thin">
        <color rgb="FF5B6770"/>
      </right>
      <top style="thin">
        <color rgb="FF5B6770"/>
      </top>
      <bottom style="hair">
        <color theme="3" tint="-0.249977111117893"/>
      </bottom>
      <diagonal/>
    </border>
    <border>
      <left style="thin">
        <color rgb="FF5B6770"/>
      </left>
      <right style="thin">
        <color rgb="FF5B6770"/>
      </right>
      <top/>
      <bottom/>
      <diagonal/>
    </border>
    <border>
      <left style="thin">
        <color rgb="FF5B6770"/>
      </left>
      <right style="thin">
        <color rgb="FF5B6770"/>
      </right>
      <top style="hair">
        <color rgb="FF5B6770"/>
      </top>
      <bottom/>
      <diagonal/>
    </border>
    <border>
      <left/>
      <right/>
      <top style="medium">
        <color rgb="FF002162"/>
      </top>
      <bottom/>
      <diagonal/>
    </border>
    <border>
      <left/>
      <right style="thin">
        <color rgb="FF5B6770"/>
      </right>
      <top/>
      <bottom/>
      <diagonal/>
    </border>
    <border>
      <left style="thin">
        <color rgb="FF5B6770"/>
      </left>
      <right/>
      <top/>
      <bottom style="hair">
        <color indexed="64"/>
      </bottom>
      <diagonal/>
    </border>
    <border>
      <left/>
      <right style="thin">
        <color rgb="FF5B6770"/>
      </right>
      <top/>
      <bottom style="hair">
        <color indexed="64"/>
      </bottom>
      <diagonal/>
    </border>
    <border>
      <left style="thin">
        <color rgb="FF5B6770"/>
      </left>
      <right style="thin">
        <color rgb="FF5B6770"/>
      </right>
      <top/>
      <bottom style="hair">
        <color indexed="64"/>
      </bottom>
      <diagonal/>
    </border>
    <border>
      <left/>
      <right style="thin">
        <color rgb="FF5B6770"/>
      </right>
      <top style="thin">
        <color rgb="FF5B6770"/>
      </top>
      <bottom style="hair">
        <color rgb="FF5B6770"/>
      </bottom>
      <diagonal/>
    </border>
    <border>
      <left style="thin">
        <color rgb="FF5B6770"/>
      </left>
      <right/>
      <top style="hair">
        <color theme="3" tint="-0.249977111117893"/>
      </top>
      <bottom style="hair">
        <color rgb="FF5B6770"/>
      </bottom>
      <diagonal/>
    </border>
    <border>
      <left/>
      <right style="thin">
        <color rgb="FF5B6770"/>
      </right>
      <top style="hair">
        <color theme="3" tint="-0.249977111117893"/>
      </top>
      <bottom style="hair">
        <color rgb="FF5B6770"/>
      </bottom>
      <diagonal/>
    </border>
    <border>
      <left/>
      <right/>
      <top style="thin">
        <color rgb="FF5B6770"/>
      </top>
      <bottom style="hair">
        <color rgb="FF5B6770"/>
      </bottom>
      <diagonal/>
    </border>
    <border>
      <left style="thin">
        <color rgb="FF5B6770"/>
      </left>
      <right/>
      <top style="thin">
        <color rgb="FF5B6770"/>
      </top>
      <bottom style="hair">
        <color rgb="FF5B6770"/>
      </bottom>
      <diagonal/>
    </border>
    <border>
      <left style="thin">
        <color rgb="FF5B6770"/>
      </left>
      <right style="thin">
        <color rgb="FF5B6770"/>
      </right>
      <top style="thin">
        <color rgb="FF5B6770"/>
      </top>
      <bottom style="hair">
        <color rgb="FF5B6770"/>
      </bottom>
      <diagonal/>
    </border>
    <border>
      <left style="thin">
        <color rgb="FF5B6770"/>
      </left>
      <right/>
      <top style="hair">
        <color theme="1"/>
      </top>
      <bottom style="hair">
        <color rgb="FF5B6770"/>
      </bottom>
      <diagonal/>
    </border>
    <border>
      <left style="thin">
        <color rgb="FF5B6770"/>
      </left>
      <right style="thin">
        <color rgb="FF5B6770"/>
      </right>
      <top style="hair">
        <color rgb="FF5B6770"/>
      </top>
      <bottom style="hair">
        <color rgb="FF5B6770"/>
      </bottom>
      <diagonal/>
    </border>
    <border>
      <left style="thin">
        <color rgb="FF5B6770"/>
      </left>
      <right/>
      <top style="hair">
        <color theme="1"/>
      </top>
      <bottom style="hair">
        <color theme="3" tint="-0.249977111117893"/>
      </bottom>
      <diagonal/>
    </border>
    <border>
      <left/>
      <right style="thin">
        <color rgb="FF5B6770"/>
      </right>
      <top style="hair">
        <color theme="1"/>
      </top>
      <bottom style="hair">
        <color theme="3" tint="-0.249977111117893"/>
      </bottom>
      <diagonal/>
    </border>
    <border>
      <left/>
      <right/>
      <top style="medium">
        <color rgb="FF002162"/>
      </top>
      <bottom style="hair">
        <color indexed="64"/>
      </bottom>
      <diagonal/>
    </border>
    <border>
      <left/>
      <right/>
      <top style="hair">
        <color indexed="64"/>
      </top>
      <bottom style="hair">
        <color theme="1"/>
      </bottom>
      <diagonal/>
    </border>
    <border>
      <left/>
      <right/>
      <top style="thin">
        <color rgb="FF5B6770"/>
      </top>
      <bottom style="hair">
        <color indexed="64"/>
      </bottom>
      <diagonal/>
    </border>
    <border>
      <left/>
      <right style="thin">
        <color rgb="FF5B6770"/>
      </right>
      <top style="hair">
        <color theme="1"/>
      </top>
      <bottom style="hair">
        <color rgb="FF5B6770"/>
      </bottom>
      <diagonal/>
    </border>
    <border>
      <left/>
      <right/>
      <top style="hair">
        <color rgb="FF5B6770"/>
      </top>
      <bottom style="hair">
        <color rgb="FF5B6770"/>
      </bottom>
      <diagonal/>
    </border>
    <border>
      <left/>
      <right/>
      <top style="hair">
        <color indexed="64"/>
      </top>
      <bottom style="thin">
        <color rgb="FF5B6770"/>
      </bottom>
      <diagonal/>
    </border>
    <border>
      <left/>
      <right/>
      <top style="hair">
        <color rgb="FF5B6770"/>
      </top>
      <bottom style="thin">
        <color rgb="FF5B6770"/>
      </bottom>
      <diagonal/>
    </border>
    <border>
      <left/>
      <right style="thin">
        <color rgb="FF002162"/>
      </right>
      <top/>
      <bottom style="thin">
        <color rgb="FF002162"/>
      </bottom>
      <diagonal/>
    </border>
    <border>
      <left/>
      <right/>
      <top style="thin">
        <color rgb="FF002162"/>
      </top>
      <bottom style="medium">
        <color rgb="FF0021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rgb="FF5B6770"/>
      </right>
      <top/>
      <bottom style="thin">
        <color indexed="64"/>
      </bottom>
      <diagonal/>
    </border>
    <border>
      <left/>
      <right/>
      <top style="hair">
        <color rgb="FF5B6770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rgb="FF5B6770"/>
      </bottom>
      <diagonal/>
    </border>
    <border>
      <left/>
      <right style="thin">
        <color indexed="64"/>
      </right>
      <top/>
      <bottom style="thin">
        <color rgb="FF5B6770"/>
      </bottom>
      <diagonal/>
    </border>
    <border>
      <left style="thin">
        <color rgb="FF5B6770"/>
      </left>
      <right/>
      <top style="hair">
        <color theme="1"/>
      </top>
      <bottom style="thin">
        <color indexed="64"/>
      </bottom>
      <diagonal/>
    </border>
    <border>
      <left/>
      <right/>
      <top style="hair">
        <color theme="1"/>
      </top>
      <bottom style="thin">
        <color indexed="64"/>
      </bottom>
      <diagonal/>
    </border>
    <border>
      <left/>
      <right style="thin">
        <color rgb="FF5B6770"/>
      </right>
      <top style="hair">
        <color theme="1"/>
      </top>
      <bottom style="thin">
        <color indexed="64"/>
      </bottom>
      <diagonal/>
    </border>
    <border>
      <left style="thin">
        <color rgb="FF5B6770"/>
      </left>
      <right style="thin">
        <color rgb="FF5B6770"/>
      </right>
      <top style="hair">
        <color theme="1"/>
      </top>
      <bottom style="thin">
        <color indexed="64"/>
      </bottom>
      <diagonal/>
    </border>
    <border>
      <left style="thin">
        <color rgb="FF5B6770"/>
      </left>
      <right/>
      <top style="hair">
        <color theme="3" tint="-0.249977111117893"/>
      </top>
      <bottom style="thin">
        <color indexed="64"/>
      </bottom>
      <diagonal/>
    </border>
    <border>
      <left style="thin">
        <color rgb="FF5B6770"/>
      </left>
      <right style="thin">
        <color rgb="FF5B6770"/>
      </right>
      <top style="hair">
        <color theme="3" tint="-0.249977111117893"/>
      </top>
      <bottom style="thin">
        <color indexed="64"/>
      </bottom>
      <diagonal/>
    </border>
    <border>
      <left/>
      <right/>
      <top style="hair">
        <color theme="3" tint="-0.249977111117893"/>
      </top>
      <bottom style="thin">
        <color indexed="64"/>
      </bottom>
      <diagonal/>
    </border>
    <border>
      <left/>
      <right style="thin">
        <color rgb="FF5B6770"/>
      </right>
      <top style="hair">
        <color theme="3" tint="-0.249977111117893"/>
      </top>
      <bottom style="thin">
        <color indexed="64"/>
      </bottom>
      <diagonal/>
    </border>
    <border>
      <left style="thin">
        <color rgb="FF5B6770"/>
      </left>
      <right/>
      <top/>
      <bottom style="thin">
        <color indexed="64"/>
      </bottom>
      <diagonal/>
    </border>
    <border>
      <left style="thin">
        <color rgb="FF5B6770"/>
      </left>
      <right style="thin">
        <color rgb="FF5B677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5B6770"/>
      </left>
      <right style="thin">
        <color rgb="FF5B6770"/>
      </right>
      <top style="hair">
        <color rgb="FF5B6770"/>
      </top>
      <bottom style="hair">
        <color theme="1"/>
      </bottom>
      <diagonal/>
    </border>
    <border>
      <left style="thin">
        <color rgb="FF5B6770"/>
      </left>
      <right/>
      <top style="hair">
        <color indexed="64"/>
      </top>
      <bottom style="thin">
        <color indexed="64"/>
      </bottom>
      <diagonal/>
    </border>
    <border>
      <left style="thin">
        <color rgb="FF5B6770"/>
      </left>
      <right style="thin">
        <color rgb="FF5B6770"/>
      </right>
      <top/>
      <bottom style="hair">
        <color rgb="FF000000"/>
      </bottom>
      <diagonal/>
    </border>
    <border>
      <left style="thin">
        <color rgb="FF5B6770"/>
      </left>
      <right style="thin">
        <color rgb="FF5B6770"/>
      </right>
      <top style="hair">
        <color rgb="FF000000"/>
      </top>
      <bottom style="hair">
        <color rgb="FF000000"/>
      </bottom>
      <diagonal/>
    </border>
    <border>
      <left style="thin">
        <color rgb="FF5B677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5B6770"/>
      </right>
      <top/>
      <bottom style="hair">
        <color rgb="FF000000"/>
      </bottom>
      <diagonal/>
    </border>
    <border>
      <left style="thin">
        <color rgb="FF5B677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5B6770"/>
      </right>
      <top style="hair">
        <color rgb="FF000000"/>
      </top>
      <bottom style="hair">
        <color rgb="FF000000"/>
      </bottom>
      <diagonal/>
    </border>
    <border>
      <left style="thin">
        <color rgb="FF5B6770"/>
      </left>
      <right style="thin">
        <color rgb="FF5B6770"/>
      </right>
      <top style="hair">
        <color rgb="FF000000"/>
      </top>
      <bottom style="thin">
        <color rgb="FF5B6770"/>
      </bottom>
      <diagonal/>
    </border>
    <border>
      <left/>
      <right/>
      <top style="hair">
        <color rgb="FF16365C"/>
      </top>
      <bottom style="thin">
        <color rgb="FF5B6770"/>
      </bottom>
      <diagonal/>
    </border>
    <border>
      <left style="thin">
        <color rgb="FF5B6770"/>
      </left>
      <right/>
      <top style="thin">
        <color rgb="FF5B6770"/>
      </top>
      <bottom style="hair">
        <color rgb="FF000000"/>
      </bottom>
      <diagonal/>
    </border>
    <border>
      <left/>
      <right/>
      <top style="thin">
        <color rgb="FF5B6770"/>
      </top>
      <bottom style="hair">
        <color rgb="FF000000"/>
      </bottom>
      <diagonal/>
    </border>
    <border>
      <left style="thin">
        <color rgb="FF5B6770"/>
      </left>
      <right style="thin">
        <color rgb="FF5B6770"/>
      </right>
      <top style="thin">
        <color rgb="FF5B6770"/>
      </top>
      <bottom style="hair">
        <color rgb="FF16365C"/>
      </bottom>
      <diagonal/>
    </border>
    <border>
      <left/>
      <right/>
      <top style="thin">
        <color rgb="FF5B6770"/>
      </top>
      <bottom style="hair">
        <color rgb="FF16365C"/>
      </bottom>
      <diagonal/>
    </border>
    <border>
      <left style="thin">
        <color rgb="FF5B6770"/>
      </left>
      <right style="thin">
        <color rgb="FF5B6770"/>
      </right>
      <top style="thin">
        <color rgb="FF5B6770"/>
      </top>
      <bottom style="hair">
        <color rgb="FF000000"/>
      </bottom>
      <diagonal/>
    </border>
    <border>
      <left/>
      <right style="thin">
        <color rgb="FF5B6770"/>
      </right>
      <top style="thin">
        <color rgb="FF5B6770"/>
      </top>
      <bottom style="hair">
        <color rgb="FF000000"/>
      </bottom>
      <diagonal/>
    </border>
    <border>
      <left style="thin">
        <color rgb="FF5B6770"/>
      </left>
      <right style="thin">
        <color rgb="FF5B6770"/>
      </right>
      <top style="hair">
        <color rgb="FF16365C"/>
      </top>
      <bottom style="thin">
        <color rgb="FF5B6770"/>
      </bottom>
      <diagonal/>
    </border>
    <border>
      <left style="thin">
        <color rgb="FF5B6770"/>
      </left>
      <right/>
      <top style="hair">
        <color rgb="FF000000"/>
      </top>
      <bottom style="thin">
        <color rgb="FF5B6770"/>
      </bottom>
      <diagonal/>
    </border>
    <border>
      <left/>
      <right/>
      <top style="hair">
        <color rgb="FF000000"/>
      </top>
      <bottom style="thin">
        <color rgb="FF5B6770"/>
      </bottom>
      <diagonal/>
    </border>
    <border>
      <left/>
      <right style="thin">
        <color rgb="FF5B6770"/>
      </right>
      <top style="hair">
        <color rgb="FF000000"/>
      </top>
      <bottom style="thin">
        <color rgb="FF5B6770"/>
      </bottom>
      <diagonal/>
    </border>
    <border>
      <left/>
      <right/>
      <top style="hair">
        <color rgb="FF16365C"/>
      </top>
      <bottom style="hair">
        <color rgb="FF16365C"/>
      </bottom>
      <diagonal/>
    </border>
    <border>
      <left style="thin">
        <color rgb="FF5B6770"/>
      </left>
      <right style="thin">
        <color rgb="FF5B6770"/>
      </right>
      <top/>
      <bottom style="hair">
        <color rgb="FF16365C"/>
      </bottom>
      <diagonal/>
    </border>
    <border>
      <left style="thin">
        <color rgb="FF5B6770"/>
      </left>
      <right style="thin">
        <color rgb="FF5B6770"/>
      </right>
      <top style="hair">
        <color rgb="FF16365C"/>
      </top>
      <bottom style="hair">
        <color rgb="FF16365C"/>
      </bottom>
      <diagonal/>
    </border>
    <border>
      <left style="thin">
        <color rgb="FF5B6770"/>
      </left>
      <right style="thin">
        <color rgb="FF5B6770"/>
      </right>
      <top style="hair">
        <color rgb="FF16365C"/>
      </top>
      <bottom/>
      <diagonal/>
    </border>
    <border>
      <left/>
      <right/>
      <top/>
      <bottom style="hair">
        <color rgb="FF16365C"/>
      </bottom>
      <diagonal/>
    </border>
    <border>
      <left style="thin">
        <color rgb="FF5B6770"/>
      </left>
      <right style="thin">
        <color rgb="FF5B6770"/>
      </right>
      <top style="hair">
        <color rgb="FF16365C"/>
      </top>
      <bottom style="thin">
        <color indexed="64"/>
      </bottom>
      <diagonal/>
    </border>
    <border>
      <left style="thin">
        <color rgb="FF5B6770"/>
      </left>
      <right style="thin">
        <color rgb="FF5B6770"/>
      </right>
      <top style="hair">
        <color rgb="FF000000"/>
      </top>
      <bottom style="thin">
        <color indexed="64"/>
      </bottom>
      <diagonal/>
    </border>
    <border>
      <left style="thin">
        <color rgb="FF5B6770"/>
      </left>
      <right/>
      <top style="thin">
        <color indexed="64"/>
      </top>
      <bottom style="hair">
        <color rgb="FF5B6770"/>
      </bottom>
      <diagonal/>
    </border>
    <border>
      <left/>
      <right style="thin">
        <color rgb="FF5B6770"/>
      </right>
      <top style="thin">
        <color indexed="64"/>
      </top>
      <bottom style="hair">
        <color rgb="FF5B6770"/>
      </bottom>
      <diagonal/>
    </border>
    <border>
      <left style="thin">
        <color rgb="FF5B6770"/>
      </left>
      <right/>
      <top style="hair">
        <color rgb="FF5B6770"/>
      </top>
      <bottom style="thin">
        <color indexed="64"/>
      </bottom>
      <diagonal/>
    </border>
    <border>
      <left/>
      <right style="thin">
        <color rgb="FF5B6770"/>
      </right>
      <top style="hair">
        <color rgb="FF5B6770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4" fillId="0" borderId="0"/>
    <xf numFmtId="0" fontId="43" fillId="0" borderId="0" applyNumberFormat="0" applyFill="0" applyBorder="0" applyAlignment="0" applyProtection="0"/>
  </cellStyleXfs>
  <cellXfs count="690">
    <xf numFmtId="0" fontId="0" fillId="0" borderId="0" xfId="0"/>
    <xf numFmtId="0" fontId="5" fillId="2" borderId="0" xfId="0" applyFont="1" applyFill="1" applyAlignment="1" applyProtection="1">
      <alignment vertical="center"/>
      <protection hidden="1"/>
    </xf>
    <xf numFmtId="49" fontId="10" fillId="2" borderId="0" xfId="3" applyNumberFormat="1" applyFont="1" applyFill="1" applyAlignment="1" applyProtection="1">
      <alignment vertical="center"/>
      <protection hidden="1"/>
    </xf>
    <xf numFmtId="49" fontId="11" fillId="2" borderId="0" xfId="3" applyNumberFormat="1" applyFont="1" applyFill="1" applyAlignment="1" applyProtection="1">
      <alignment vertical="center"/>
      <protection hidden="1"/>
    </xf>
    <xf numFmtId="49" fontId="10" fillId="2" borderId="0" xfId="3" applyNumberFormat="1" applyFont="1" applyFill="1" applyAlignment="1" applyProtection="1">
      <alignment horizontal="center" vertical="center"/>
      <protection hidden="1"/>
    </xf>
    <xf numFmtId="164" fontId="18" fillId="2" borderId="0" xfId="3" applyNumberFormat="1" applyFont="1" applyFill="1" applyAlignment="1" applyProtection="1">
      <alignment horizontal="center" vertical="center" wrapText="1"/>
      <protection hidden="1"/>
    </xf>
    <xf numFmtId="164" fontId="22" fillId="2" borderId="0" xfId="3" applyNumberFormat="1" applyFont="1" applyFill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vertical="center"/>
      <protection hidden="1"/>
    </xf>
    <xf numFmtId="164" fontId="16" fillId="3" borderId="0" xfId="3" applyNumberFormat="1" applyFont="1" applyFill="1" applyAlignment="1" applyProtection="1">
      <alignment horizontal="center" vertical="center" wrapText="1"/>
      <protection hidden="1"/>
    </xf>
    <xf numFmtId="164" fontId="11" fillId="3" borderId="0" xfId="3" applyNumberFormat="1" applyFont="1" applyFill="1" applyAlignment="1" applyProtection="1">
      <alignment horizontal="center" vertical="center" wrapText="1"/>
      <protection hidden="1"/>
    </xf>
    <xf numFmtId="0" fontId="19" fillId="3" borderId="0" xfId="0" applyFont="1" applyFill="1" applyAlignment="1">
      <alignment vertical="center"/>
    </xf>
    <xf numFmtId="164" fontId="22" fillId="4" borderId="0" xfId="3" applyNumberFormat="1" applyFont="1" applyFill="1" applyAlignment="1" applyProtection="1">
      <alignment horizontal="center" vertical="center" wrapText="1"/>
      <protection hidden="1"/>
    </xf>
    <xf numFmtId="49" fontId="1" fillId="3" borderId="0" xfId="3" applyNumberFormat="1" applyFont="1" applyFill="1" applyAlignment="1">
      <alignment vertical="center"/>
    </xf>
    <xf numFmtId="14" fontId="8" fillId="3" borderId="0" xfId="3" applyNumberFormat="1" applyFont="1" applyFill="1" applyAlignment="1">
      <alignment horizontal="left" vertical="center"/>
    </xf>
    <xf numFmtId="164" fontId="17" fillId="3" borderId="0" xfId="3" applyNumberFormat="1" applyFont="1" applyFill="1" applyAlignment="1" applyProtection="1">
      <alignment horizontal="center" vertical="center" wrapText="1"/>
      <protection hidden="1"/>
    </xf>
    <xf numFmtId="164" fontId="6" fillId="4" borderId="0" xfId="3" applyNumberFormat="1" applyFont="1" applyFill="1" applyAlignment="1" applyProtection="1">
      <alignment horizontal="center" vertical="center"/>
      <protection hidden="1"/>
    </xf>
    <xf numFmtId="0" fontId="24" fillId="4" borderId="0" xfId="3" applyFont="1" applyFill="1" applyAlignment="1">
      <alignment horizontal="left" vertical="center"/>
    </xf>
    <xf numFmtId="0" fontId="23" fillId="4" borderId="0" xfId="0" applyFont="1" applyFill="1" applyAlignment="1" applyProtection="1">
      <alignment vertical="center"/>
      <protection hidden="1"/>
    </xf>
    <xf numFmtId="0" fontId="7" fillId="4" borderId="0" xfId="3" applyFont="1" applyFill="1" applyAlignment="1">
      <alignment horizontal="center" vertical="center"/>
    </xf>
    <xf numFmtId="165" fontId="7" fillId="4" borderId="0" xfId="3" applyNumberFormat="1" applyFont="1" applyFill="1" applyAlignment="1">
      <alignment horizontal="right" vertical="center"/>
    </xf>
    <xf numFmtId="0" fontId="6" fillId="4" borderId="0" xfId="3" applyFont="1" applyFill="1" applyAlignment="1">
      <alignment vertical="center"/>
    </xf>
    <xf numFmtId="0" fontId="6" fillId="4" borderId="0" xfId="3" applyFont="1" applyFill="1" applyAlignment="1">
      <alignment horizontal="right" vertical="center"/>
    </xf>
    <xf numFmtId="0" fontId="5" fillId="4" borderId="0" xfId="0" applyFont="1" applyFill="1" applyAlignment="1" applyProtection="1">
      <alignment vertical="center"/>
      <protection hidden="1"/>
    </xf>
    <xf numFmtId="0" fontId="11" fillId="4" borderId="0" xfId="3" applyFont="1" applyFill="1" applyAlignment="1" applyProtection="1">
      <alignment vertical="center"/>
      <protection hidden="1"/>
    </xf>
    <xf numFmtId="49" fontId="11" fillId="4" borderId="0" xfId="3" applyNumberFormat="1" applyFont="1" applyFill="1" applyAlignment="1" applyProtection="1">
      <alignment vertical="center"/>
      <protection hidden="1"/>
    </xf>
    <xf numFmtId="49" fontId="6" fillId="3" borderId="0" xfId="3" applyNumberFormat="1" applyFont="1" applyFill="1" applyAlignment="1">
      <alignment vertical="center"/>
    </xf>
    <xf numFmtId="0" fontId="13" fillId="3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0" fontId="1" fillId="3" borderId="0" xfId="0" applyFont="1" applyFill="1" applyAlignment="1">
      <alignment vertical="center"/>
    </xf>
    <xf numFmtId="0" fontId="6" fillId="3" borderId="0" xfId="3" applyFont="1" applyFill="1" applyAlignment="1">
      <alignment vertical="center"/>
    </xf>
    <xf numFmtId="0" fontId="13" fillId="3" borderId="0" xfId="0" applyFont="1" applyFill="1" applyAlignment="1">
      <alignment horizontal="center" vertical="center"/>
    </xf>
    <xf numFmtId="0" fontId="25" fillId="3" borderId="0" xfId="0" applyFont="1" applyFill="1" applyAlignment="1">
      <alignment vertical="center"/>
    </xf>
    <xf numFmtId="49" fontId="12" fillId="3" borderId="0" xfId="3" applyNumberFormat="1" applyFont="1" applyFill="1" applyAlignment="1">
      <alignment vertical="center" wrapText="1"/>
    </xf>
    <xf numFmtId="49" fontId="13" fillId="3" borderId="0" xfId="3" applyNumberFormat="1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23" fillId="3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7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16" fillId="4" borderId="0" xfId="3" applyFont="1" applyFill="1" applyAlignment="1">
      <alignment horizontal="left" vertical="center"/>
    </xf>
    <xf numFmtId="0" fontId="7" fillId="4" borderId="0" xfId="0" applyFont="1" applyFill="1" applyAlignment="1">
      <alignment vertical="center" wrapText="1"/>
    </xf>
    <xf numFmtId="0" fontId="15" fillId="4" borderId="0" xfId="0" applyFont="1" applyFill="1" applyAlignment="1">
      <alignment vertical="center"/>
    </xf>
    <xf numFmtId="0" fontId="19" fillId="4" borderId="0" xfId="0" applyFont="1" applyFill="1" applyAlignment="1">
      <alignment vertical="center"/>
    </xf>
    <xf numFmtId="0" fontId="24" fillId="4" borderId="0" xfId="0" applyFont="1" applyFill="1" applyAlignment="1">
      <alignment horizontal="right" vertical="center"/>
    </xf>
    <xf numFmtId="3" fontId="24" fillId="4" borderId="0" xfId="0" applyNumberFormat="1" applyFont="1" applyFill="1" applyAlignment="1">
      <alignment horizontal="center" vertical="center"/>
    </xf>
    <xf numFmtId="0" fontId="23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23" fillId="4" borderId="0" xfId="0" applyFont="1" applyFill="1" applyAlignment="1">
      <alignment vertical="center" wrapText="1"/>
    </xf>
    <xf numFmtId="0" fontId="21" fillId="4" borderId="0" xfId="0" applyFont="1" applyFill="1" applyAlignment="1">
      <alignment vertical="center"/>
    </xf>
    <xf numFmtId="1" fontId="7" fillId="3" borderId="3" xfId="2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1" fontId="7" fillId="3" borderId="4" xfId="2" applyNumberFormat="1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25" fillId="3" borderId="0" xfId="0" applyFont="1" applyFill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1" fontId="7" fillId="3" borderId="5" xfId="2" applyNumberFormat="1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1" fontId="7" fillId="3" borderId="6" xfId="2" applyNumberFormat="1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49" fontId="7" fillId="3" borderId="0" xfId="3" applyNumberFormat="1" applyFont="1" applyFill="1" applyAlignment="1">
      <alignment vertical="center"/>
    </xf>
    <xf numFmtId="2" fontId="7" fillId="3" borderId="0" xfId="2" applyNumberFormat="1" applyFont="1" applyFill="1" applyAlignment="1">
      <alignment horizontal="right" vertical="center" indent="1"/>
    </xf>
    <xf numFmtId="1" fontId="7" fillId="3" borderId="0" xfId="2" applyNumberFormat="1" applyFont="1" applyFill="1" applyAlignment="1">
      <alignment horizontal="center" vertical="center"/>
    </xf>
    <xf numFmtId="49" fontId="6" fillId="3" borderId="0" xfId="3" applyNumberFormat="1" applyFont="1" applyFill="1" applyAlignment="1">
      <alignment horizontal="left" vertical="center"/>
    </xf>
    <xf numFmtId="49" fontId="7" fillId="3" borderId="0" xfId="3" applyNumberFormat="1" applyFont="1" applyFill="1" applyAlignment="1">
      <alignment horizontal="left" vertical="center"/>
    </xf>
    <xf numFmtId="49" fontId="9" fillId="3" borderId="0" xfId="3" applyNumberFormat="1" applyFont="1" applyFill="1" applyAlignment="1">
      <alignment horizontal="center" vertical="center"/>
    </xf>
    <xf numFmtId="0" fontId="1" fillId="4" borderId="0" xfId="0" applyFont="1" applyFill="1" applyAlignment="1">
      <alignment vertical="center"/>
    </xf>
    <xf numFmtId="49" fontId="7" fillId="3" borderId="8" xfId="3" applyNumberFormat="1" applyFont="1" applyFill="1" applyBorder="1" applyAlignment="1">
      <alignment horizontal="left" vertical="center"/>
    </xf>
    <xf numFmtId="0" fontId="1" fillId="3" borderId="8" xfId="0" applyFont="1" applyFill="1" applyBorder="1" applyAlignment="1">
      <alignment vertical="center"/>
    </xf>
    <xf numFmtId="0" fontId="6" fillId="3" borderId="8" xfId="3" applyFont="1" applyFill="1" applyBorder="1" applyAlignment="1">
      <alignment vertical="center"/>
    </xf>
    <xf numFmtId="49" fontId="7" fillId="3" borderId="10" xfId="3" applyNumberFormat="1" applyFont="1" applyFill="1" applyBorder="1" applyAlignment="1">
      <alignment horizontal="left" vertical="center"/>
    </xf>
    <xf numFmtId="49" fontId="6" fillId="3" borderId="8" xfId="3" applyNumberFormat="1" applyFont="1" applyFill="1" applyBorder="1" applyAlignment="1">
      <alignment horizontal="left" vertical="center"/>
    </xf>
    <xf numFmtId="0" fontId="7" fillId="3" borderId="8" xfId="3" applyFont="1" applyFill="1" applyBorder="1" applyAlignment="1">
      <alignment horizontal="left" vertical="center" wrapText="1"/>
    </xf>
    <xf numFmtId="49" fontId="7" fillId="2" borderId="0" xfId="3" applyNumberFormat="1" applyFont="1" applyFill="1" applyAlignment="1" applyProtection="1">
      <alignment vertical="center"/>
      <protection hidden="1"/>
    </xf>
    <xf numFmtId="0" fontId="7" fillId="3" borderId="0" xfId="0" applyFont="1" applyFill="1" applyAlignment="1">
      <alignment horizontal="right" vertical="center"/>
    </xf>
    <xf numFmtId="49" fontId="14" fillId="3" borderId="0" xfId="3" applyNumberFormat="1" applyFont="1" applyFill="1" applyAlignment="1">
      <alignment horizontal="left" vertical="center"/>
    </xf>
    <xf numFmtId="49" fontId="14" fillId="3" borderId="8" xfId="3" applyNumberFormat="1" applyFont="1" applyFill="1" applyBorder="1" applyAlignment="1">
      <alignment vertical="center"/>
    </xf>
    <xf numFmtId="49" fontId="14" fillId="3" borderId="13" xfId="3" applyNumberFormat="1" applyFont="1" applyFill="1" applyBorder="1" applyAlignment="1">
      <alignment horizontal="left" vertical="center"/>
    </xf>
    <xf numFmtId="49" fontId="14" fillId="3" borderId="14" xfId="3" applyNumberFormat="1" applyFont="1" applyFill="1" applyBorder="1" applyAlignment="1">
      <alignment horizontal="center" vertical="center"/>
    </xf>
    <xf numFmtId="49" fontId="14" fillId="3" borderId="0" xfId="3" applyNumberFormat="1" applyFont="1" applyFill="1" applyAlignment="1">
      <alignment horizontal="center" vertical="center"/>
    </xf>
    <xf numFmtId="14" fontId="7" fillId="3" borderId="0" xfId="3" applyNumberFormat="1" applyFont="1" applyFill="1" applyAlignment="1">
      <alignment horizontal="left" vertical="center"/>
    </xf>
    <xf numFmtId="1" fontId="7" fillId="3" borderId="15" xfId="2" applyNumberFormat="1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35" fillId="3" borderId="0" xfId="0" applyFont="1" applyFill="1" applyAlignment="1">
      <alignment horizontal="left" vertical="center"/>
    </xf>
    <xf numFmtId="0" fontId="35" fillId="3" borderId="0" xfId="0" applyFont="1" applyFill="1" applyAlignment="1">
      <alignment horizontal="left"/>
    </xf>
    <xf numFmtId="0" fontId="35" fillId="3" borderId="0" xfId="0" applyFont="1" applyFill="1"/>
    <xf numFmtId="0" fontId="36" fillId="3" borderId="0" xfId="0" applyFont="1" applyFill="1" applyAlignment="1">
      <alignment horizontal="left" vertical="center"/>
    </xf>
    <xf numFmtId="4" fontId="7" fillId="3" borderId="4" xfId="2" applyNumberFormat="1" applyFont="1" applyFill="1" applyBorder="1" applyAlignment="1">
      <alignment horizontal="center" vertical="center"/>
    </xf>
    <xf numFmtId="0" fontId="3" fillId="3" borderId="0" xfId="3" applyFont="1" applyFill="1" applyProtection="1">
      <protection hidden="1"/>
    </xf>
    <xf numFmtId="0" fontId="26" fillId="3" borderId="0" xfId="3" applyFont="1" applyFill="1" applyProtection="1">
      <protection hidden="1"/>
    </xf>
    <xf numFmtId="0" fontId="37" fillId="3" borderId="0" xfId="3" applyFont="1" applyFill="1" applyAlignment="1" applyProtection="1">
      <alignment horizontal="right"/>
      <protection hidden="1"/>
    </xf>
    <xf numFmtId="0" fontId="38" fillId="5" borderId="16" xfId="2" applyFont="1" applyFill="1" applyBorder="1" applyAlignment="1">
      <alignment horizontal="center" vertical="center"/>
    </xf>
    <xf numFmtId="0" fontId="14" fillId="3" borderId="17" xfId="0" applyFont="1" applyFill="1" applyBorder="1" applyAlignment="1">
      <alignment horizontal="center" vertical="center"/>
    </xf>
    <xf numFmtId="1" fontId="7" fillId="3" borderId="17" xfId="2" applyNumberFormat="1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0" fontId="38" fillId="5" borderId="18" xfId="2" applyFont="1" applyFill="1" applyBorder="1" applyAlignment="1">
      <alignment horizontal="center" vertical="center"/>
    </xf>
    <xf numFmtId="1" fontId="7" fillId="3" borderId="19" xfId="2" applyNumberFormat="1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1" fontId="7" fillId="3" borderId="16" xfId="2" applyNumberFormat="1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1" fontId="7" fillId="3" borderId="18" xfId="2" applyNumberFormat="1" applyFont="1" applyFill="1" applyBorder="1" applyAlignment="1">
      <alignment horizontal="center" vertical="center"/>
    </xf>
    <xf numFmtId="0" fontId="7" fillId="3" borderId="18" xfId="0" applyFont="1" applyFill="1" applyBorder="1" applyAlignment="1">
      <alignment horizontal="center" vertical="center"/>
    </xf>
    <xf numFmtId="0" fontId="14" fillId="3" borderId="29" xfId="0" applyFont="1" applyFill="1" applyBorder="1" applyAlignment="1">
      <alignment horizontal="center" vertical="center"/>
    </xf>
    <xf numFmtId="0" fontId="14" fillId="3" borderId="30" xfId="0" applyFont="1" applyFill="1" applyBorder="1" applyAlignment="1">
      <alignment horizontal="center" vertical="center"/>
    </xf>
    <xf numFmtId="0" fontId="14" fillId="3" borderId="31" xfId="0" applyFont="1" applyFill="1" applyBorder="1" applyAlignment="1">
      <alignment horizontal="center" vertical="center"/>
    </xf>
    <xf numFmtId="0" fontId="14" fillId="3" borderId="32" xfId="0" applyFont="1" applyFill="1" applyBorder="1" applyAlignment="1">
      <alignment horizontal="center" vertical="center"/>
    </xf>
    <xf numFmtId="0" fontId="14" fillId="3" borderId="33" xfId="0" applyFont="1" applyFill="1" applyBorder="1" applyAlignment="1">
      <alignment horizontal="center" vertical="center"/>
    </xf>
    <xf numFmtId="0" fontId="14" fillId="3" borderId="34" xfId="0" applyFont="1" applyFill="1" applyBorder="1" applyAlignment="1">
      <alignment horizontal="center" vertical="center"/>
    </xf>
    <xf numFmtId="0" fontId="14" fillId="3" borderId="35" xfId="0" applyFont="1" applyFill="1" applyBorder="1" applyAlignment="1">
      <alignment horizontal="center" vertical="center"/>
    </xf>
    <xf numFmtId="0" fontId="14" fillId="3" borderId="36" xfId="0" applyFont="1" applyFill="1" applyBorder="1" applyAlignment="1">
      <alignment horizontal="center" vertical="center"/>
    </xf>
    <xf numFmtId="0" fontId="14" fillId="3" borderId="37" xfId="0" applyFont="1" applyFill="1" applyBorder="1" applyAlignment="1">
      <alignment horizontal="center" vertical="center"/>
    </xf>
    <xf numFmtId="0" fontId="14" fillId="3" borderId="38" xfId="0" applyFont="1" applyFill="1" applyBorder="1" applyAlignment="1">
      <alignment horizontal="center" vertical="center"/>
    </xf>
    <xf numFmtId="1" fontId="7" fillId="3" borderId="39" xfId="2" applyNumberFormat="1" applyFont="1" applyFill="1" applyBorder="1" applyAlignment="1">
      <alignment horizontal="center" vertical="center"/>
    </xf>
    <xf numFmtId="1" fontId="7" fillId="3" borderId="40" xfId="2" applyNumberFormat="1" applyFont="1" applyFill="1" applyBorder="1" applyAlignment="1">
      <alignment horizontal="center" vertical="center"/>
    </xf>
    <xf numFmtId="1" fontId="7" fillId="3" borderId="21" xfId="2" applyNumberFormat="1" applyFont="1" applyFill="1" applyBorder="1" applyAlignment="1">
      <alignment horizontal="center" vertical="center"/>
    </xf>
    <xf numFmtId="1" fontId="7" fillId="3" borderId="41" xfId="2" applyNumberFormat="1" applyFont="1" applyFill="1" applyBorder="1" applyAlignment="1">
      <alignment horizontal="center" vertical="center"/>
    </xf>
    <xf numFmtId="1" fontId="7" fillId="3" borderId="22" xfId="2" applyNumberFormat="1" applyFont="1" applyFill="1" applyBorder="1" applyAlignment="1">
      <alignment horizontal="center" vertical="center"/>
    </xf>
    <xf numFmtId="1" fontId="7" fillId="3" borderId="42" xfId="2" applyNumberFormat="1" applyFont="1" applyFill="1" applyBorder="1" applyAlignment="1">
      <alignment horizontal="center" vertical="center"/>
    </xf>
    <xf numFmtId="1" fontId="7" fillId="3" borderId="23" xfId="2" applyNumberFormat="1" applyFont="1" applyFill="1" applyBorder="1" applyAlignment="1">
      <alignment horizontal="center" vertical="center"/>
    </xf>
    <xf numFmtId="1" fontId="7" fillId="3" borderId="43" xfId="2" applyNumberFormat="1" applyFont="1" applyFill="1" applyBorder="1" applyAlignment="1">
      <alignment horizontal="center" vertical="center"/>
    </xf>
    <xf numFmtId="1" fontId="7" fillId="3" borderId="24" xfId="2" applyNumberFormat="1" applyFont="1" applyFill="1" applyBorder="1" applyAlignment="1">
      <alignment horizontal="center" vertical="center"/>
    </xf>
    <xf numFmtId="1" fontId="7" fillId="3" borderId="44" xfId="2" applyNumberFormat="1" applyFont="1" applyFill="1" applyBorder="1" applyAlignment="1">
      <alignment horizontal="center" vertical="center"/>
    </xf>
    <xf numFmtId="1" fontId="7" fillId="3" borderId="25" xfId="2" applyNumberFormat="1" applyFont="1" applyFill="1" applyBorder="1" applyAlignment="1">
      <alignment horizontal="center" vertical="center"/>
    </xf>
    <xf numFmtId="1" fontId="7" fillId="3" borderId="45" xfId="2" applyNumberFormat="1" applyFont="1" applyFill="1" applyBorder="1" applyAlignment="1">
      <alignment horizontal="center" vertical="center"/>
    </xf>
    <xf numFmtId="1" fontId="7" fillId="3" borderId="26" xfId="2" applyNumberFormat="1" applyFont="1" applyFill="1" applyBorder="1" applyAlignment="1">
      <alignment horizontal="center" vertical="center"/>
    </xf>
    <xf numFmtId="1" fontId="7" fillId="3" borderId="46" xfId="2" applyNumberFormat="1" applyFont="1" applyFill="1" applyBorder="1" applyAlignment="1">
      <alignment horizontal="center" vertical="center"/>
    </xf>
    <xf numFmtId="1" fontId="7" fillId="3" borderId="27" xfId="2" applyNumberFormat="1" applyFont="1" applyFill="1" applyBorder="1" applyAlignment="1">
      <alignment horizontal="center" vertical="center"/>
    </xf>
    <xf numFmtId="1" fontId="7" fillId="3" borderId="47" xfId="2" applyNumberFormat="1" applyFont="1" applyFill="1" applyBorder="1" applyAlignment="1">
      <alignment horizontal="center" vertical="center"/>
    </xf>
    <xf numFmtId="1" fontId="7" fillId="3" borderId="20" xfId="2" applyNumberFormat="1" applyFont="1" applyFill="1" applyBorder="1" applyAlignment="1">
      <alignment horizontal="center" vertical="center"/>
    </xf>
    <xf numFmtId="1" fontId="7" fillId="3" borderId="48" xfId="2" applyNumberFormat="1" applyFont="1" applyFill="1" applyBorder="1" applyAlignment="1">
      <alignment horizontal="center" vertical="center"/>
    </xf>
    <xf numFmtId="1" fontId="7" fillId="3" borderId="28" xfId="2" applyNumberFormat="1" applyFont="1" applyFill="1" applyBorder="1" applyAlignment="1">
      <alignment horizontal="center" vertical="center"/>
    </xf>
    <xf numFmtId="1" fontId="7" fillId="3" borderId="49" xfId="2" applyNumberFormat="1" applyFont="1" applyFill="1" applyBorder="1" applyAlignment="1">
      <alignment horizontal="center" vertical="center"/>
    </xf>
    <xf numFmtId="1" fontId="7" fillId="3" borderId="29" xfId="2" applyNumberFormat="1" applyFont="1" applyFill="1" applyBorder="1" applyAlignment="1">
      <alignment horizontal="center" vertical="center"/>
    </xf>
    <xf numFmtId="1" fontId="7" fillId="3" borderId="35" xfId="2" applyNumberFormat="1" applyFont="1" applyFill="1" applyBorder="1" applyAlignment="1">
      <alignment horizontal="center" vertical="center"/>
    </xf>
    <xf numFmtId="1" fontId="7" fillId="3" borderId="37" xfId="2" applyNumberFormat="1" applyFont="1" applyFill="1" applyBorder="1" applyAlignment="1">
      <alignment horizontal="center" vertical="center"/>
    </xf>
    <xf numFmtId="1" fontId="7" fillId="3" borderId="30" xfId="2" applyNumberFormat="1" applyFont="1" applyFill="1" applyBorder="1" applyAlignment="1">
      <alignment horizontal="center" vertical="center"/>
    </xf>
    <xf numFmtId="0" fontId="7" fillId="3" borderId="39" xfId="0" applyFont="1" applyFill="1" applyBorder="1" applyAlignment="1">
      <alignment horizontal="center" vertical="center"/>
    </xf>
    <xf numFmtId="1" fontId="7" fillId="3" borderId="52" xfId="2" applyNumberFormat="1" applyFont="1" applyFill="1" applyBorder="1" applyAlignment="1">
      <alignment horizontal="center" vertical="center"/>
    </xf>
    <xf numFmtId="0" fontId="7" fillId="3" borderId="52" xfId="0" applyFont="1" applyFill="1" applyBorder="1" applyAlignment="1">
      <alignment horizontal="center" vertical="center"/>
    </xf>
    <xf numFmtId="2" fontId="7" fillId="3" borderId="40" xfId="2" applyNumberFormat="1" applyFont="1" applyFill="1" applyBorder="1" applyAlignment="1">
      <alignment horizontal="center" vertical="center"/>
    </xf>
    <xf numFmtId="0" fontId="7" fillId="3" borderId="26" xfId="0" applyFont="1" applyFill="1" applyBorder="1" applyAlignment="1">
      <alignment horizontal="center" vertical="center"/>
    </xf>
    <xf numFmtId="2" fontId="7" fillId="3" borderId="46" xfId="2" applyNumberFormat="1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2" fontId="7" fillId="3" borderId="48" xfId="2" applyNumberFormat="1" applyFont="1" applyFill="1" applyBorder="1" applyAlignment="1">
      <alignment horizontal="center" vertical="center"/>
    </xf>
    <xf numFmtId="1" fontId="1" fillId="4" borderId="37" xfId="2" applyNumberFormat="1" applyFont="1" applyFill="1" applyBorder="1" applyAlignment="1" applyProtection="1">
      <alignment horizontal="center" vertical="center"/>
      <protection locked="0"/>
    </xf>
    <xf numFmtId="1" fontId="1" fillId="4" borderId="30" xfId="2" applyNumberFormat="1" applyFont="1" applyFill="1" applyBorder="1" applyAlignment="1" applyProtection="1">
      <alignment horizontal="center" vertical="center"/>
      <protection locked="0"/>
    </xf>
    <xf numFmtId="4" fontId="7" fillId="3" borderId="17" xfId="2" applyNumberFormat="1" applyFont="1" applyFill="1" applyBorder="1" applyAlignment="1">
      <alignment horizontal="center" vertical="center"/>
    </xf>
    <xf numFmtId="1" fontId="7" fillId="3" borderId="50" xfId="2" applyNumberFormat="1" applyFont="1" applyFill="1" applyBorder="1" applyAlignment="1">
      <alignment horizontal="center" vertical="center"/>
    </xf>
    <xf numFmtId="0" fontId="7" fillId="3" borderId="50" xfId="0" applyFont="1" applyFill="1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1" fontId="7" fillId="3" borderId="56" xfId="2" applyNumberFormat="1" applyFont="1" applyFill="1" applyBorder="1" applyAlignment="1">
      <alignment horizontal="center" vertical="center"/>
    </xf>
    <xf numFmtId="2" fontId="7" fillId="3" borderId="41" xfId="2" applyNumberFormat="1" applyFont="1" applyFill="1" applyBorder="1" applyAlignment="1">
      <alignment horizontal="center" vertical="center"/>
    </xf>
    <xf numFmtId="0" fontId="38" fillId="5" borderId="25" xfId="2" applyFont="1" applyFill="1" applyBorder="1" applyAlignment="1">
      <alignment horizontal="center" vertical="center"/>
    </xf>
    <xf numFmtId="0" fontId="38" fillId="5" borderId="27" xfId="2" applyFont="1" applyFill="1" applyBorder="1" applyAlignment="1">
      <alignment horizontal="center" vertical="center"/>
    </xf>
    <xf numFmtId="0" fontId="38" fillId="5" borderId="57" xfId="2" applyFont="1" applyFill="1" applyBorder="1" applyAlignment="1">
      <alignment horizontal="center" vertical="center"/>
    </xf>
    <xf numFmtId="0" fontId="38" fillId="5" borderId="58" xfId="2" applyFont="1" applyFill="1" applyBorder="1" applyAlignment="1">
      <alignment horizontal="center" vertical="center"/>
    </xf>
    <xf numFmtId="0" fontId="38" fillId="5" borderId="59" xfId="2" applyFont="1" applyFill="1" applyBorder="1" applyAlignment="1">
      <alignment horizontal="center" vertical="center"/>
    </xf>
    <xf numFmtId="0" fontId="38" fillId="5" borderId="60" xfId="2" applyFont="1" applyFill="1" applyBorder="1" applyAlignment="1">
      <alignment horizontal="center" vertical="center"/>
    </xf>
    <xf numFmtId="0" fontId="38" fillId="5" borderId="61" xfId="2" applyFont="1" applyFill="1" applyBorder="1" applyAlignment="1">
      <alignment horizontal="center" vertical="center"/>
    </xf>
    <xf numFmtId="0" fontId="38" fillId="5" borderId="62" xfId="2" applyFont="1" applyFill="1" applyBorder="1" applyAlignment="1">
      <alignment horizontal="center" vertical="center"/>
    </xf>
    <xf numFmtId="0" fontId="0" fillId="3" borderId="0" xfId="0" applyFill="1"/>
    <xf numFmtId="0" fontId="39" fillId="3" borderId="0" xfId="0" applyFont="1" applyFill="1"/>
    <xf numFmtId="49" fontId="6" fillId="3" borderId="10" xfId="3" applyNumberFormat="1" applyFont="1" applyFill="1" applyBorder="1" applyAlignment="1">
      <alignment horizontal="left" vertical="center"/>
    </xf>
    <xf numFmtId="49" fontId="35" fillId="3" borderId="0" xfId="3" applyNumberFormat="1" applyFont="1" applyFill="1" applyAlignment="1">
      <alignment horizontal="left" vertical="center"/>
    </xf>
    <xf numFmtId="49" fontId="14" fillId="3" borderId="0" xfId="3" applyNumberFormat="1" applyFont="1" applyFill="1" applyAlignment="1">
      <alignment vertical="center"/>
    </xf>
    <xf numFmtId="0" fontId="16" fillId="3" borderId="0" xfId="3" applyFont="1" applyFill="1" applyAlignment="1">
      <alignment horizontal="left" vertical="center"/>
    </xf>
    <xf numFmtId="0" fontId="7" fillId="3" borderId="0" xfId="0" applyFont="1" applyFill="1" applyAlignment="1">
      <alignment vertical="center" wrapText="1"/>
    </xf>
    <xf numFmtId="0" fontId="15" fillId="3" borderId="0" xfId="0" applyFont="1" applyFill="1" applyAlignment="1">
      <alignment vertical="center"/>
    </xf>
    <xf numFmtId="0" fontId="40" fillId="3" borderId="0" xfId="0" applyFont="1" applyFill="1"/>
    <xf numFmtId="0" fontId="5" fillId="2" borderId="0" xfId="0" applyFont="1" applyFill="1" applyAlignment="1">
      <alignment vertical="center"/>
    </xf>
    <xf numFmtId="0" fontId="5" fillId="4" borderId="0" xfId="0" applyFont="1" applyFill="1" applyAlignment="1">
      <alignment vertical="center"/>
    </xf>
    <xf numFmtId="49" fontId="10" fillId="2" borderId="0" xfId="3" applyNumberFormat="1" applyFont="1" applyFill="1" applyAlignment="1">
      <alignment vertical="center"/>
    </xf>
    <xf numFmtId="49" fontId="11" fillId="4" borderId="0" xfId="3" applyNumberFormat="1" applyFont="1" applyFill="1" applyAlignment="1">
      <alignment vertical="center"/>
    </xf>
    <xf numFmtId="49" fontId="11" fillId="2" borderId="0" xfId="3" applyNumberFormat="1" applyFont="1" applyFill="1" applyAlignment="1">
      <alignment vertical="center"/>
    </xf>
    <xf numFmtId="49" fontId="10" fillId="2" borderId="0" xfId="3" applyNumberFormat="1" applyFont="1" applyFill="1" applyAlignment="1">
      <alignment horizontal="center" vertical="center"/>
    </xf>
    <xf numFmtId="0" fontId="41" fillId="4" borderId="0" xfId="0" applyFont="1" applyFill="1" applyAlignment="1">
      <alignment vertical="center"/>
    </xf>
    <xf numFmtId="0" fontId="38" fillId="3" borderId="0" xfId="2" applyFont="1" applyFill="1" applyAlignment="1">
      <alignment horizontal="center" vertical="center"/>
    </xf>
    <xf numFmtId="0" fontId="38" fillId="3" borderId="0" xfId="2" applyFont="1" applyFill="1" applyAlignment="1">
      <alignment vertical="center"/>
    </xf>
    <xf numFmtId="164" fontId="18" fillId="2" borderId="0" xfId="3" applyNumberFormat="1" applyFont="1" applyFill="1" applyAlignment="1">
      <alignment horizontal="center" vertical="center" wrapText="1"/>
    </xf>
    <xf numFmtId="0" fontId="14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left" vertical="center"/>
    </xf>
    <xf numFmtId="0" fontId="7" fillId="3" borderId="0" xfId="0" applyFont="1" applyFill="1" applyAlignment="1">
      <alignment horizontal="center" vertical="center"/>
    </xf>
    <xf numFmtId="166" fontId="7" fillId="3" borderId="0" xfId="2" applyNumberFormat="1" applyFont="1" applyFill="1" applyAlignment="1">
      <alignment vertical="center"/>
    </xf>
    <xf numFmtId="0" fontId="36" fillId="3" borderId="0" xfId="0" applyFont="1" applyFill="1" applyAlignment="1">
      <alignment vertical="center"/>
    </xf>
    <xf numFmtId="1" fontId="1" fillId="3" borderId="0" xfId="2" applyNumberFormat="1" applyFont="1" applyFill="1" applyAlignment="1">
      <alignment horizontal="center" vertical="center"/>
    </xf>
    <xf numFmtId="164" fontId="22" fillId="3" borderId="0" xfId="3" applyNumberFormat="1" applyFont="1" applyFill="1" applyAlignment="1">
      <alignment horizontal="center" vertical="center" wrapText="1"/>
    </xf>
    <xf numFmtId="164" fontId="17" fillId="3" borderId="0" xfId="3" applyNumberFormat="1" applyFont="1" applyFill="1" applyAlignment="1">
      <alignment horizontal="center" vertical="center" wrapText="1"/>
    </xf>
    <xf numFmtId="164" fontId="11" fillId="3" borderId="0" xfId="3" applyNumberFormat="1" applyFont="1" applyFill="1" applyAlignment="1">
      <alignment horizontal="center" vertical="center" wrapText="1"/>
    </xf>
    <xf numFmtId="1" fontId="7" fillId="3" borderId="0" xfId="2" applyNumberFormat="1" applyFont="1" applyFill="1" applyAlignment="1">
      <alignment vertical="center"/>
    </xf>
    <xf numFmtId="2" fontId="7" fillId="3" borderId="0" xfId="2" applyNumberFormat="1" applyFont="1" applyFill="1" applyAlignment="1">
      <alignment horizontal="center" vertical="center"/>
    </xf>
    <xf numFmtId="166" fontId="1" fillId="3" borderId="0" xfId="2" applyNumberFormat="1" applyFont="1" applyFill="1" applyAlignment="1">
      <alignment vertical="center"/>
    </xf>
    <xf numFmtId="0" fontId="35" fillId="3" borderId="0" xfId="0" applyFont="1" applyFill="1" applyAlignment="1">
      <alignment vertical="center"/>
    </xf>
    <xf numFmtId="166" fontId="1" fillId="3" borderId="0" xfId="2" applyNumberFormat="1" applyFont="1" applyFill="1" applyAlignment="1">
      <alignment horizontal="center" vertical="center"/>
    </xf>
    <xf numFmtId="164" fontId="22" fillId="4" borderId="0" xfId="3" applyNumberFormat="1" applyFont="1" applyFill="1" applyAlignment="1">
      <alignment horizontal="center" vertical="center" wrapText="1"/>
    </xf>
    <xf numFmtId="164" fontId="14" fillId="3" borderId="0" xfId="3" applyNumberFormat="1" applyFont="1" applyFill="1" applyAlignment="1">
      <alignment horizontal="left" vertical="center" wrapText="1"/>
    </xf>
    <xf numFmtId="164" fontId="16" fillId="3" borderId="0" xfId="3" applyNumberFormat="1" applyFont="1" applyFill="1" applyAlignment="1">
      <alignment horizontal="center" vertical="center" wrapText="1"/>
    </xf>
    <xf numFmtId="164" fontId="6" fillId="4" borderId="0" xfId="3" applyNumberFormat="1" applyFont="1" applyFill="1" applyAlignment="1">
      <alignment horizontal="center" vertical="center"/>
    </xf>
    <xf numFmtId="164" fontId="14" fillId="4" borderId="0" xfId="3" applyNumberFormat="1" applyFont="1" applyFill="1" applyAlignment="1">
      <alignment horizontal="left" vertical="center" wrapText="1"/>
    </xf>
    <xf numFmtId="0" fontId="11" fillId="4" borderId="0" xfId="3" applyFont="1" applyFill="1" applyAlignment="1">
      <alignment vertical="center"/>
    </xf>
    <xf numFmtId="0" fontId="5" fillId="0" borderId="0" xfId="0" applyFont="1" applyAlignment="1">
      <alignment vertical="center"/>
    </xf>
    <xf numFmtId="0" fontId="14" fillId="3" borderId="67" xfId="0" applyFont="1" applyFill="1" applyBorder="1" applyAlignment="1">
      <alignment horizontal="center" vertical="center"/>
    </xf>
    <xf numFmtId="0" fontId="14" fillId="3" borderId="70" xfId="0" applyFont="1" applyFill="1" applyBorder="1" applyAlignment="1">
      <alignment horizontal="left" vertical="center"/>
    </xf>
    <xf numFmtId="1" fontId="7" fillId="3" borderId="67" xfId="2" applyNumberFormat="1" applyFont="1" applyFill="1" applyBorder="1" applyAlignment="1">
      <alignment horizontal="center" vertical="center"/>
    </xf>
    <xf numFmtId="1" fontId="7" fillId="3" borderId="70" xfId="2" applyNumberFormat="1" applyFont="1" applyFill="1" applyBorder="1" applyAlignment="1">
      <alignment horizontal="center" vertical="center"/>
    </xf>
    <xf numFmtId="0" fontId="14" fillId="3" borderId="23" xfId="0" applyFont="1" applyFill="1" applyBorder="1" applyAlignment="1">
      <alignment horizontal="center" vertical="center"/>
    </xf>
    <xf numFmtId="0" fontId="14" fillId="3" borderId="43" xfId="0" applyFont="1" applyFill="1" applyBorder="1" applyAlignment="1">
      <alignment horizontal="left" vertical="center"/>
    </xf>
    <xf numFmtId="0" fontId="14" fillId="3" borderId="28" xfId="0" applyFont="1" applyFill="1" applyBorder="1" applyAlignment="1">
      <alignment horizontal="center" vertical="center"/>
    </xf>
    <xf numFmtId="0" fontId="14" fillId="3" borderId="49" xfId="0" applyFont="1" applyFill="1" applyBorder="1" applyAlignment="1">
      <alignment horizontal="left" vertical="center"/>
    </xf>
    <xf numFmtId="164" fontId="18" fillId="3" borderId="0" xfId="3" applyNumberFormat="1" applyFont="1" applyFill="1" applyAlignment="1">
      <alignment horizontal="center" vertical="center" wrapText="1"/>
    </xf>
    <xf numFmtId="0" fontId="6" fillId="3" borderId="0" xfId="3" applyFont="1" applyFill="1" applyAlignment="1">
      <alignment horizontal="right" vertical="center"/>
    </xf>
    <xf numFmtId="2" fontId="7" fillId="3" borderId="51" xfId="2" applyNumberFormat="1" applyFont="1" applyFill="1" applyBorder="1" applyAlignment="1">
      <alignment horizontal="center" vertical="center"/>
    </xf>
    <xf numFmtId="2" fontId="7" fillId="3" borderId="32" xfId="2" applyNumberFormat="1" applyFont="1" applyFill="1" applyBorder="1" applyAlignment="1">
      <alignment horizontal="center" vertical="center"/>
    </xf>
    <xf numFmtId="2" fontId="7" fillId="3" borderId="38" xfId="2" applyNumberFormat="1" applyFont="1" applyFill="1" applyBorder="1" applyAlignment="1">
      <alignment horizontal="center" vertical="center"/>
    </xf>
    <xf numFmtId="2" fontId="7" fillId="3" borderId="19" xfId="2" applyNumberFormat="1" applyFont="1" applyFill="1" applyBorder="1" applyAlignment="1">
      <alignment horizontal="center" vertical="center"/>
    </xf>
    <xf numFmtId="4" fontId="7" fillId="3" borderId="38" xfId="2" applyNumberFormat="1" applyFont="1" applyFill="1" applyBorder="1" applyAlignment="1">
      <alignment horizontal="center" vertical="center"/>
    </xf>
    <xf numFmtId="2" fontId="7" fillId="3" borderId="52" xfId="2" applyNumberFormat="1" applyFont="1" applyFill="1" applyBorder="1" applyAlignment="1">
      <alignment horizontal="center" vertical="center"/>
    </xf>
    <xf numFmtId="4" fontId="7" fillId="3" borderId="51" xfId="2" applyNumberFormat="1" applyFont="1" applyFill="1" applyBorder="1" applyAlignment="1">
      <alignment horizontal="center" vertical="center"/>
    </xf>
    <xf numFmtId="4" fontId="7" fillId="3" borderId="0" xfId="2" applyNumberFormat="1" applyFont="1" applyFill="1" applyAlignment="1">
      <alignment horizontal="right" vertical="center" indent="1"/>
    </xf>
    <xf numFmtId="0" fontId="36" fillId="3" borderId="0" xfId="0" applyFont="1" applyFill="1" applyAlignment="1">
      <alignment horizontal="left" vertical="top"/>
    </xf>
    <xf numFmtId="0" fontId="14" fillId="3" borderId="4" xfId="0" applyFont="1" applyFill="1" applyBorder="1" applyAlignment="1">
      <alignment horizontal="left" vertical="center"/>
    </xf>
    <xf numFmtId="0" fontId="14" fillId="3" borderId="17" xfId="0" applyFont="1" applyFill="1" applyBorder="1" applyAlignment="1">
      <alignment horizontal="left" vertical="center"/>
    </xf>
    <xf numFmtId="2" fontId="7" fillId="3" borderId="29" xfId="2" applyNumberFormat="1" applyFont="1" applyFill="1" applyBorder="1" applyAlignment="1">
      <alignment horizontal="center" vertical="center"/>
    </xf>
    <xf numFmtId="2" fontId="7" fillId="3" borderId="30" xfId="2" applyNumberFormat="1" applyFont="1" applyFill="1" applyBorder="1" applyAlignment="1">
      <alignment horizontal="center" vertical="center"/>
    </xf>
    <xf numFmtId="2" fontId="7" fillId="3" borderId="31" xfId="2" applyNumberFormat="1" applyFont="1" applyFill="1" applyBorder="1" applyAlignment="1">
      <alignment horizontal="center" vertical="center"/>
    </xf>
    <xf numFmtId="2" fontId="7" fillId="3" borderId="33" xfId="2" applyNumberFormat="1" applyFont="1" applyFill="1" applyBorder="1" applyAlignment="1">
      <alignment horizontal="center" vertical="center"/>
    </xf>
    <xf numFmtId="2" fontId="7" fillId="3" borderId="35" xfId="2" applyNumberFormat="1" applyFont="1" applyFill="1" applyBorder="1" applyAlignment="1">
      <alignment horizontal="center" vertical="center"/>
    </xf>
    <xf numFmtId="2" fontId="7" fillId="3" borderId="37" xfId="2" applyNumberFormat="1" applyFont="1" applyFill="1" applyBorder="1" applyAlignment="1">
      <alignment horizontal="center" vertical="center"/>
    </xf>
    <xf numFmtId="166" fontId="7" fillId="3" borderId="0" xfId="2" applyNumberFormat="1" applyFont="1" applyFill="1" applyAlignment="1">
      <alignment horizontal="center" vertical="center"/>
    </xf>
    <xf numFmtId="49" fontId="34" fillId="4" borderId="0" xfId="3" applyNumberFormat="1" applyFont="1" applyFill="1" applyAlignment="1">
      <alignment vertical="center"/>
    </xf>
    <xf numFmtId="49" fontId="11" fillId="3" borderId="0" xfId="3" applyNumberFormat="1" applyFont="1" applyFill="1" applyAlignment="1">
      <alignment vertical="center"/>
    </xf>
    <xf numFmtId="0" fontId="13" fillId="0" borderId="0" xfId="0" applyFont="1"/>
    <xf numFmtId="0" fontId="1" fillId="0" borderId="0" xfId="0" applyFont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1" fontId="13" fillId="4" borderId="37" xfId="2" applyNumberFormat="1" applyFont="1" applyFill="1" applyBorder="1" applyAlignment="1" applyProtection="1">
      <alignment horizontal="center" vertical="center"/>
      <protection locked="0"/>
    </xf>
    <xf numFmtId="1" fontId="13" fillId="4" borderId="35" xfId="2" applyNumberFormat="1" applyFont="1" applyFill="1" applyBorder="1" applyAlignment="1" applyProtection="1">
      <alignment horizontal="center" vertical="center"/>
      <protection locked="0"/>
    </xf>
    <xf numFmtId="1" fontId="1" fillId="4" borderId="67" xfId="2" applyNumberFormat="1" applyFont="1" applyFill="1" applyBorder="1" applyAlignment="1" applyProtection="1">
      <alignment horizontal="center" vertical="center"/>
      <protection locked="0"/>
    </xf>
    <xf numFmtId="1" fontId="1" fillId="4" borderId="70" xfId="2" applyNumberFormat="1" applyFont="1" applyFill="1" applyBorder="1" applyAlignment="1" applyProtection="1">
      <alignment horizontal="center" vertical="center"/>
      <protection locked="0"/>
    </xf>
    <xf numFmtId="0" fontId="1" fillId="4" borderId="20" xfId="0" applyFont="1" applyFill="1" applyBorder="1" applyAlignment="1" applyProtection="1">
      <alignment horizontal="center" vertical="center"/>
      <protection locked="0"/>
    </xf>
    <xf numFmtId="1" fontId="1" fillId="4" borderId="15" xfId="2" applyNumberFormat="1" applyFont="1" applyFill="1" applyBorder="1" applyAlignment="1" applyProtection="1">
      <alignment horizontal="center" vertical="center"/>
      <protection locked="0"/>
    </xf>
    <xf numFmtId="0" fontId="1" fillId="4" borderId="15" xfId="0" applyFont="1" applyFill="1" applyBorder="1" applyAlignment="1" applyProtection="1">
      <alignment horizontal="center" vertical="center"/>
      <protection locked="0"/>
    </xf>
    <xf numFmtId="2" fontId="1" fillId="4" borderId="48" xfId="2" applyNumberFormat="1" applyFont="1" applyFill="1" applyBorder="1" applyAlignment="1" applyProtection="1">
      <alignment horizontal="center" vertical="center"/>
      <protection locked="0"/>
    </xf>
    <xf numFmtId="1" fontId="1" fillId="4" borderId="79" xfId="2" applyNumberFormat="1" applyFont="1" applyFill="1" applyBorder="1" applyAlignment="1" applyProtection="1">
      <alignment horizontal="center" vertical="center"/>
      <protection locked="0"/>
    </xf>
    <xf numFmtId="1" fontId="1" fillId="4" borderId="80" xfId="2" applyNumberFormat="1" applyFont="1" applyFill="1" applyBorder="1" applyAlignment="1" applyProtection="1">
      <alignment horizontal="center" vertical="center"/>
      <protection locked="0"/>
    </xf>
    <xf numFmtId="0" fontId="1" fillId="4" borderId="26" xfId="0" applyFont="1" applyFill="1" applyBorder="1" applyAlignment="1" applyProtection="1">
      <alignment horizontal="center" vertical="center"/>
      <protection locked="0"/>
    </xf>
    <xf numFmtId="1" fontId="1" fillId="4" borderId="5" xfId="2" applyNumberFormat="1" applyFont="1" applyFill="1" applyBorder="1" applyAlignment="1" applyProtection="1">
      <alignment horizontal="center" vertical="center"/>
      <protection locked="0"/>
    </xf>
    <xf numFmtId="0" fontId="1" fillId="4" borderId="5" xfId="0" applyFont="1" applyFill="1" applyBorder="1" applyAlignment="1" applyProtection="1">
      <alignment horizontal="center" vertical="center"/>
      <protection locked="0"/>
    </xf>
    <xf numFmtId="2" fontId="1" fillId="4" borderId="46" xfId="2" applyNumberFormat="1" applyFont="1" applyFill="1" applyBorder="1" applyAlignment="1" applyProtection="1">
      <alignment horizontal="center" vertical="center"/>
      <protection locked="0"/>
    </xf>
    <xf numFmtId="1" fontId="1" fillId="4" borderId="63" xfId="2" applyNumberFormat="1" applyFont="1" applyFill="1" applyBorder="1" applyAlignment="1" applyProtection="1">
      <alignment horizontal="center" vertical="center"/>
      <protection locked="0"/>
    </xf>
    <xf numFmtId="1" fontId="1" fillId="4" borderId="64" xfId="2" applyNumberFormat="1" applyFont="1" applyFill="1" applyBorder="1" applyAlignment="1" applyProtection="1">
      <alignment horizontal="center" vertical="center"/>
      <protection locked="0"/>
    </xf>
    <xf numFmtId="1" fontId="1" fillId="4" borderId="65" xfId="2" applyNumberFormat="1" applyFont="1" applyFill="1" applyBorder="1" applyAlignment="1" applyProtection="1">
      <alignment horizontal="center" vertical="center"/>
      <protection locked="0"/>
    </xf>
    <xf numFmtId="1" fontId="1" fillId="4" borderId="66" xfId="2" applyNumberFormat="1" applyFont="1" applyFill="1" applyBorder="1" applyAlignment="1" applyProtection="1">
      <alignment horizontal="center" vertical="center"/>
      <protection locked="0"/>
    </xf>
    <xf numFmtId="1" fontId="1" fillId="4" borderId="82" xfId="2" applyNumberFormat="1" applyFont="1" applyFill="1" applyBorder="1" applyAlignment="1" applyProtection="1">
      <alignment horizontal="center" vertical="center"/>
      <protection locked="0"/>
    </xf>
    <xf numFmtId="1" fontId="1" fillId="4" borderId="78" xfId="2" applyNumberFormat="1" applyFont="1" applyFill="1" applyBorder="1" applyAlignment="1" applyProtection="1">
      <alignment horizontal="center" vertical="center"/>
      <protection locked="0"/>
    </xf>
    <xf numFmtId="2" fontId="1" fillId="4" borderId="1" xfId="2" applyNumberFormat="1" applyFont="1" applyFill="1" applyBorder="1" applyAlignment="1" applyProtection="1">
      <alignment horizontal="center" vertical="center"/>
      <protection locked="0"/>
    </xf>
    <xf numFmtId="2" fontId="1" fillId="4" borderId="15" xfId="2" applyNumberFormat="1" applyFont="1" applyFill="1" applyBorder="1" applyAlignment="1" applyProtection="1">
      <alignment horizontal="center" vertical="center"/>
      <protection locked="0"/>
    </xf>
    <xf numFmtId="1" fontId="13" fillId="4" borderId="71" xfId="2" applyNumberFormat="1" applyFont="1" applyFill="1" applyBorder="1" applyAlignment="1" applyProtection="1">
      <alignment horizontal="center" vertical="center"/>
      <protection locked="0"/>
    </xf>
    <xf numFmtId="1" fontId="13" fillId="4" borderId="72" xfId="2" applyNumberFormat="1" applyFont="1" applyFill="1" applyBorder="1" applyAlignment="1" applyProtection="1">
      <alignment horizontal="center" vertical="center"/>
      <protection locked="0"/>
    </xf>
    <xf numFmtId="2" fontId="1" fillId="4" borderId="41" xfId="2" applyNumberFormat="1" applyFont="1" applyFill="1" applyBorder="1" applyAlignment="1" applyProtection="1">
      <alignment horizontal="center" vertical="center"/>
      <protection locked="0"/>
    </xf>
    <xf numFmtId="1" fontId="13" fillId="4" borderId="30" xfId="2" applyNumberFormat="1" applyFont="1" applyFill="1" applyBorder="1" applyAlignment="1" applyProtection="1">
      <alignment horizontal="center" vertical="center"/>
      <protection locked="0"/>
    </xf>
    <xf numFmtId="0" fontId="13" fillId="4" borderId="78" xfId="0" applyFont="1" applyFill="1" applyBorder="1" applyAlignment="1" applyProtection="1">
      <alignment horizontal="center" vertical="center"/>
      <protection locked="0"/>
    </xf>
    <xf numFmtId="0" fontId="13" fillId="4" borderId="64" xfId="0" applyFont="1" applyFill="1" applyBorder="1" applyAlignment="1" applyProtection="1">
      <alignment horizontal="center" vertical="center"/>
      <protection locked="0"/>
    </xf>
    <xf numFmtId="1" fontId="1" fillId="4" borderId="71" xfId="2" applyNumberFormat="1" applyFont="1" applyFill="1" applyBorder="1" applyAlignment="1" applyProtection="1">
      <alignment horizontal="center" vertical="center"/>
      <protection locked="0"/>
    </xf>
    <xf numFmtId="1" fontId="1" fillId="4" borderId="72" xfId="2" applyNumberFormat="1" applyFont="1" applyFill="1" applyBorder="1" applyAlignment="1" applyProtection="1">
      <alignment horizontal="center" vertical="center"/>
      <protection locked="0"/>
    </xf>
    <xf numFmtId="0" fontId="13" fillId="4" borderId="66" xfId="0" applyFont="1" applyFill="1" applyBorder="1" applyAlignment="1" applyProtection="1">
      <alignment horizontal="center" vertical="center"/>
      <protection locked="0"/>
    </xf>
    <xf numFmtId="1" fontId="13" fillId="4" borderId="0" xfId="2" applyNumberFormat="1" applyFont="1" applyFill="1" applyAlignment="1" applyProtection="1">
      <alignment horizontal="center" vertical="center"/>
      <protection locked="0"/>
    </xf>
    <xf numFmtId="1" fontId="13" fillId="4" borderId="3" xfId="2" applyNumberFormat="1" applyFont="1" applyFill="1" applyBorder="1" applyAlignment="1" applyProtection="1">
      <alignment horizontal="center" vertical="center"/>
      <protection locked="0"/>
    </xf>
    <xf numFmtId="1" fontId="13" fillId="4" borderId="17" xfId="2" applyNumberFormat="1" applyFont="1" applyFill="1" applyBorder="1" applyAlignment="1" applyProtection="1">
      <alignment horizontal="center" vertical="center"/>
      <protection locked="0"/>
    </xf>
    <xf numFmtId="1" fontId="13" fillId="4" borderId="1" xfId="2" applyNumberFormat="1" applyFont="1" applyFill="1" applyBorder="1" applyAlignment="1" applyProtection="1">
      <alignment horizontal="center" vertical="center"/>
      <protection locked="0"/>
    </xf>
    <xf numFmtId="1" fontId="13" fillId="4" borderId="15" xfId="2" applyNumberFormat="1" applyFont="1" applyFill="1" applyBorder="1" applyAlignment="1" applyProtection="1">
      <alignment horizontal="center" vertical="center"/>
      <protection locked="0"/>
    </xf>
    <xf numFmtId="1" fontId="13" fillId="4" borderId="19" xfId="2" applyNumberFormat="1" applyFont="1" applyFill="1" applyBorder="1" applyAlignment="1" applyProtection="1">
      <alignment horizontal="center" vertical="center"/>
      <protection locked="0"/>
    </xf>
    <xf numFmtId="1" fontId="13" fillId="4" borderId="52" xfId="2" applyNumberFormat="1" applyFont="1" applyFill="1" applyBorder="1" applyAlignment="1" applyProtection="1">
      <alignment horizontal="center" vertical="center"/>
      <protection locked="0"/>
    </xf>
    <xf numFmtId="1" fontId="13" fillId="4" borderId="4" xfId="2" applyNumberFormat="1" applyFont="1" applyFill="1" applyBorder="1" applyAlignment="1" applyProtection="1">
      <alignment horizontal="center" vertical="center"/>
      <protection locked="0"/>
    </xf>
    <xf numFmtId="1" fontId="13" fillId="4" borderId="50" xfId="2" applyNumberFormat="1" applyFont="1" applyFill="1" applyBorder="1" applyAlignment="1" applyProtection="1">
      <alignment horizontal="center" vertical="center"/>
      <protection locked="0"/>
    </xf>
    <xf numFmtId="1" fontId="13" fillId="4" borderId="16" xfId="2" applyNumberFormat="1" applyFont="1" applyFill="1" applyBorder="1" applyAlignment="1" applyProtection="1">
      <alignment horizontal="center" vertical="center"/>
      <protection locked="0"/>
    </xf>
    <xf numFmtId="1" fontId="13" fillId="4" borderId="81" xfId="2" applyNumberFormat="1" applyFont="1" applyFill="1" applyBorder="1" applyAlignment="1" applyProtection="1">
      <alignment horizontal="center" vertical="center"/>
      <protection locked="0"/>
    </xf>
    <xf numFmtId="1" fontId="13" fillId="4" borderId="5" xfId="2" applyNumberFormat="1" applyFont="1" applyFill="1" applyBorder="1" applyAlignment="1" applyProtection="1">
      <alignment horizontal="center" vertical="center"/>
      <protection locked="0"/>
    </xf>
    <xf numFmtId="1" fontId="13" fillId="4" borderId="29" xfId="2" applyNumberFormat="1" applyFont="1" applyFill="1" applyBorder="1" applyAlignment="1" applyProtection="1">
      <alignment horizontal="center" vertical="center"/>
      <protection locked="0"/>
    </xf>
    <xf numFmtId="1" fontId="13" fillId="4" borderId="6" xfId="2" applyNumberFormat="1" applyFont="1" applyFill="1" applyBorder="1" applyAlignment="1" applyProtection="1">
      <alignment horizontal="center" vertical="center"/>
      <protection locked="0"/>
    </xf>
    <xf numFmtId="1" fontId="13" fillId="4" borderId="18" xfId="2" applyNumberFormat="1" applyFont="1" applyFill="1" applyBorder="1" applyAlignment="1" applyProtection="1">
      <alignment horizontal="center" vertical="center"/>
      <protection locked="0"/>
    </xf>
    <xf numFmtId="1" fontId="1" fillId="4" borderId="12" xfId="3" applyNumberFormat="1" applyFont="1" applyFill="1" applyBorder="1" applyAlignment="1" applyProtection="1">
      <alignment horizontal="center" vertical="center"/>
      <protection locked="0"/>
    </xf>
    <xf numFmtId="1" fontId="13" fillId="4" borderId="39" xfId="0" applyNumberFormat="1" applyFont="1" applyFill="1" applyBorder="1" applyAlignment="1" applyProtection="1">
      <alignment horizontal="center" vertical="center"/>
      <protection locked="0"/>
    </xf>
    <xf numFmtId="1" fontId="13" fillId="4" borderId="21" xfId="0" applyNumberFormat="1" applyFont="1" applyFill="1" applyBorder="1" applyAlignment="1" applyProtection="1">
      <alignment horizontal="center" vertical="center"/>
      <protection locked="0"/>
    </xf>
    <xf numFmtId="1" fontId="13" fillId="4" borderId="22" xfId="0" applyNumberFormat="1" applyFont="1" applyFill="1" applyBorder="1" applyAlignment="1" applyProtection="1">
      <alignment horizontal="center" vertical="center"/>
      <protection locked="0"/>
    </xf>
    <xf numFmtId="1" fontId="13" fillId="4" borderId="24" xfId="0" applyNumberFormat="1" applyFont="1" applyFill="1" applyBorder="1" applyAlignment="1" applyProtection="1">
      <alignment horizontal="center" vertical="center"/>
      <protection locked="0"/>
    </xf>
    <xf numFmtId="1" fontId="13" fillId="4" borderId="67" xfId="0" applyNumberFormat="1" applyFont="1" applyFill="1" applyBorder="1" applyAlignment="1" applyProtection="1">
      <alignment horizontal="center" vertical="center"/>
      <protection locked="0"/>
    </xf>
    <xf numFmtId="1" fontId="13" fillId="4" borderId="23" xfId="0" applyNumberFormat="1" applyFont="1" applyFill="1" applyBorder="1" applyAlignment="1" applyProtection="1">
      <alignment horizontal="center" vertical="center"/>
      <protection locked="0"/>
    </xf>
    <xf numFmtId="1" fontId="13" fillId="4" borderId="28" xfId="0" applyNumberFormat="1" applyFont="1" applyFill="1" applyBorder="1" applyAlignment="1" applyProtection="1">
      <alignment horizontal="center" vertical="center"/>
      <protection locked="0"/>
    </xf>
    <xf numFmtId="1" fontId="13" fillId="4" borderId="82" xfId="0" applyNumberFormat="1" applyFont="1" applyFill="1" applyBorder="1" applyAlignment="1" applyProtection="1">
      <alignment horizontal="center" vertical="center"/>
      <protection locked="0"/>
    </xf>
    <xf numFmtId="1" fontId="13" fillId="4" borderId="68" xfId="0" applyNumberFormat="1" applyFont="1" applyFill="1" applyBorder="1" applyAlignment="1" applyProtection="1">
      <alignment horizontal="center" vertical="center"/>
      <protection locked="0"/>
    </xf>
    <xf numFmtId="1" fontId="13" fillId="4" borderId="26" xfId="0" applyNumberFormat="1" applyFont="1" applyFill="1" applyBorder="1" applyAlignment="1" applyProtection="1">
      <alignment horizontal="center" vertical="center"/>
      <protection locked="0"/>
    </xf>
    <xf numFmtId="1" fontId="13" fillId="4" borderId="54" xfId="0" applyNumberFormat="1" applyFont="1" applyFill="1" applyBorder="1" applyAlignment="1" applyProtection="1">
      <alignment horizontal="center" vertical="center"/>
      <protection locked="0"/>
    </xf>
    <xf numFmtId="1" fontId="13" fillId="4" borderId="20" xfId="0" applyNumberFormat="1" applyFont="1" applyFill="1" applyBorder="1" applyAlignment="1" applyProtection="1">
      <alignment horizontal="center" vertical="center"/>
      <protection locked="0"/>
    </xf>
    <xf numFmtId="1" fontId="13" fillId="4" borderId="25" xfId="0" applyNumberFormat="1" applyFont="1" applyFill="1" applyBorder="1" applyAlignment="1" applyProtection="1">
      <alignment horizontal="center" vertical="center"/>
      <protection locked="0"/>
    </xf>
    <xf numFmtId="1" fontId="13" fillId="4" borderId="27" xfId="0" applyNumberFormat="1" applyFont="1" applyFill="1" applyBorder="1" applyAlignment="1" applyProtection="1">
      <alignment horizontal="center" vertical="center"/>
      <protection locked="0"/>
    </xf>
    <xf numFmtId="1" fontId="13" fillId="4" borderId="31" xfId="0" applyNumberFormat="1" applyFont="1" applyFill="1" applyBorder="1" applyAlignment="1" applyProtection="1">
      <alignment horizontal="center" vertical="center"/>
      <protection locked="0"/>
    </xf>
    <xf numFmtId="1" fontId="13" fillId="4" borderId="32" xfId="0" applyNumberFormat="1" applyFont="1" applyFill="1" applyBorder="1" applyAlignment="1" applyProtection="1">
      <alignment horizontal="center" vertical="center"/>
      <protection locked="0"/>
    </xf>
    <xf numFmtId="1" fontId="13" fillId="4" borderId="51" xfId="0" applyNumberFormat="1" applyFont="1" applyFill="1" applyBorder="1" applyAlignment="1" applyProtection="1">
      <alignment horizontal="center" vertical="center"/>
      <protection locked="0"/>
    </xf>
    <xf numFmtId="1" fontId="13" fillId="4" borderId="38" xfId="0" applyNumberFormat="1" applyFont="1" applyFill="1" applyBorder="1" applyAlignment="1" applyProtection="1">
      <alignment horizontal="center" vertical="center"/>
      <protection locked="0"/>
    </xf>
    <xf numFmtId="1" fontId="13" fillId="4" borderId="75" xfId="0" applyNumberFormat="1" applyFont="1" applyFill="1" applyBorder="1" applyAlignment="1" applyProtection="1">
      <alignment horizontal="center" vertical="center"/>
      <protection locked="0"/>
    </xf>
    <xf numFmtId="1" fontId="13" fillId="4" borderId="69" xfId="0" applyNumberFormat="1" applyFont="1" applyFill="1" applyBorder="1" applyAlignment="1" applyProtection="1">
      <alignment horizontal="center" vertical="center"/>
      <protection locked="0"/>
    </xf>
    <xf numFmtId="1" fontId="13" fillId="4" borderId="71" xfId="0" applyNumberFormat="1" applyFont="1" applyFill="1" applyBorder="1" applyAlignment="1" applyProtection="1">
      <alignment horizontal="center" vertical="center"/>
      <protection locked="0"/>
    </xf>
    <xf numFmtId="1" fontId="13" fillId="4" borderId="72" xfId="0" applyNumberFormat="1" applyFont="1" applyFill="1" applyBorder="1" applyAlignment="1" applyProtection="1">
      <alignment horizontal="center" vertical="center"/>
      <protection locked="0"/>
    </xf>
    <xf numFmtId="49" fontId="35" fillId="4" borderId="0" xfId="3" applyNumberFormat="1" applyFont="1" applyFill="1" applyAlignment="1">
      <alignment vertical="center"/>
    </xf>
    <xf numFmtId="49" fontId="1" fillId="4" borderId="0" xfId="3" applyNumberFormat="1" applyFont="1" applyFill="1" applyAlignment="1">
      <alignment vertical="center"/>
    </xf>
    <xf numFmtId="49" fontId="1" fillId="6" borderId="12" xfId="3" applyNumberFormat="1" applyFont="1" applyFill="1" applyBorder="1" applyAlignment="1" applyProtection="1">
      <alignment vertical="center"/>
      <protection locked="0"/>
    </xf>
    <xf numFmtId="49" fontId="7" fillId="3" borderId="73" xfId="3" applyNumberFormat="1" applyFont="1" applyFill="1" applyBorder="1" applyAlignment="1">
      <alignment horizontal="left" vertical="center"/>
    </xf>
    <xf numFmtId="0" fontId="43" fillId="3" borderId="0" xfId="4" quotePrefix="1" applyFill="1" applyAlignment="1" applyProtection="1">
      <alignment vertical="center"/>
    </xf>
    <xf numFmtId="0" fontId="14" fillId="4" borderId="39" xfId="0" applyFont="1" applyFill="1" applyBorder="1" applyAlignment="1" applyProtection="1">
      <alignment horizontal="center" vertical="center"/>
      <protection locked="0"/>
    </xf>
    <xf numFmtId="0" fontId="14" fillId="4" borderId="26" xfId="0" applyFont="1" applyFill="1" applyBorder="1" applyAlignment="1" applyProtection="1">
      <alignment horizontal="center" vertical="center"/>
      <protection locked="0"/>
    </xf>
    <xf numFmtId="0" fontId="14" fillId="4" borderId="35" xfId="0" applyFont="1" applyFill="1" applyBorder="1" applyAlignment="1" applyProtection="1">
      <alignment horizontal="center" vertical="center"/>
      <protection locked="0"/>
    </xf>
    <xf numFmtId="0" fontId="13" fillId="6" borderId="85" xfId="0" applyFont="1" applyFill="1" applyBorder="1" applyAlignment="1" applyProtection="1">
      <alignment horizontal="center" vertical="center"/>
      <protection locked="0"/>
    </xf>
    <xf numFmtId="0" fontId="13" fillId="3" borderId="0" xfId="0" applyFont="1" applyFill="1"/>
    <xf numFmtId="1" fontId="1" fillId="6" borderId="81" xfId="2" applyNumberFormat="1" applyFont="1" applyFill="1" applyBorder="1" applyAlignment="1" applyProtection="1">
      <alignment horizontal="right" vertical="center"/>
      <protection locked="0"/>
    </xf>
    <xf numFmtId="1" fontId="1" fillId="6" borderId="92" xfId="2" applyNumberFormat="1" applyFont="1" applyFill="1" applyBorder="1" applyAlignment="1" applyProtection="1">
      <alignment horizontal="right" vertical="center"/>
      <protection locked="0"/>
    </xf>
    <xf numFmtId="1" fontId="1" fillId="6" borderId="90" xfId="2" applyNumberFormat="1" applyFont="1" applyFill="1" applyBorder="1" applyAlignment="1" applyProtection="1">
      <alignment vertical="center"/>
      <protection locked="0"/>
    </xf>
    <xf numFmtId="1" fontId="1" fillId="6" borderId="2" xfId="2" applyNumberFormat="1" applyFont="1" applyFill="1" applyBorder="1" applyAlignment="1" applyProtection="1">
      <alignment vertical="center"/>
      <protection locked="0"/>
    </xf>
    <xf numFmtId="1" fontId="1" fillId="6" borderId="93" xfId="2" applyNumberFormat="1" applyFont="1" applyFill="1" applyBorder="1" applyAlignment="1" applyProtection="1">
      <alignment vertical="center"/>
      <protection locked="0"/>
    </xf>
    <xf numFmtId="49" fontId="14" fillId="3" borderId="73" xfId="3" applyNumberFormat="1" applyFont="1" applyFill="1" applyBorder="1" applyAlignment="1">
      <alignment horizontal="left" vertical="center"/>
    </xf>
    <xf numFmtId="49" fontId="1" fillId="3" borderId="0" xfId="3" applyNumberFormat="1" applyFont="1" applyFill="1" applyAlignment="1">
      <alignment horizontal="left" vertical="center"/>
    </xf>
    <xf numFmtId="0" fontId="26" fillId="3" borderId="0" xfId="3" applyFont="1" applyFill="1" applyAlignment="1">
      <alignment horizontal="right"/>
    </xf>
    <xf numFmtId="1" fontId="1" fillId="6" borderId="100" xfId="2" applyNumberFormat="1" applyFont="1" applyFill="1" applyBorder="1" applyAlignment="1" applyProtection="1">
      <alignment horizontal="right" vertical="center"/>
      <protection locked="0"/>
    </xf>
    <xf numFmtId="2" fontId="1" fillId="4" borderId="99" xfId="2" applyNumberFormat="1" applyFont="1" applyFill="1" applyBorder="1" applyAlignment="1" applyProtection="1">
      <alignment horizontal="center" vertical="center"/>
      <protection locked="0"/>
    </xf>
    <xf numFmtId="49" fontId="7" fillId="4" borderId="12" xfId="3" applyNumberFormat="1" applyFont="1" applyFill="1" applyBorder="1" applyAlignment="1" applyProtection="1">
      <alignment horizontal="center" vertical="center"/>
      <protection locked="0"/>
    </xf>
    <xf numFmtId="49" fontId="7" fillId="4" borderId="11" xfId="3" applyNumberFormat="1" applyFont="1" applyFill="1" applyBorder="1" applyAlignment="1" applyProtection="1">
      <alignment horizontal="center" vertical="center"/>
      <protection locked="0"/>
    </xf>
    <xf numFmtId="49" fontId="7" fillId="4" borderId="10" xfId="3" applyNumberFormat="1" applyFont="1" applyFill="1" applyBorder="1" applyAlignment="1" applyProtection="1">
      <alignment horizontal="center" vertical="center"/>
      <protection locked="0"/>
    </xf>
    <xf numFmtId="49" fontId="25" fillId="4" borderId="12" xfId="3" applyNumberFormat="1" applyFont="1" applyFill="1" applyBorder="1" applyAlignment="1" applyProtection="1">
      <alignment horizontal="center" vertical="center"/>
      <protection locked="0"/>
    </xf>
    <xf numFmtId="49" fontId="13" fillId="4" borderId="11" xfId="3" applyNumberFormat="1" applyFont="1" applyFill="1" applyBorder="1" applyAlignment="1" applyProtection="1">
      <alignment horizontal="center" vertical="center"/>
      <protection locked="0"/>
    </xf>
    <xf numFmtId="49" fontId="13" fillId="4" borderId="10" xfId="3" applyNumberFormat="1" applyFont="1" applyFill="1" applyBorder="1" applyAlignment="1" applyProtection="1">
      <alignment horizontal="center" vertical="center"/>
      <protection locked="0"/>
    </xf>
    <xf numFmtId="14" fontId="7" fillId="3" borderId="0" xfId="3" applyNumberFormat="1" applyFont="1" applyFill="1" applyAlignment="1">
      <alignment horizontal="left"/>
    </xf>
    <xf numFmtId="0" fontId="38" fillId="5" borderId="102" xfId="2" applyFont="1" applyFill="1" applyBorder="1" applyAlignment="1">
      <alignment horizontal="center" vertical="center"/>
    </xf>
    <xf numFmtId="0" fontId="38" fillId="5" borderId="105" xfId="2" applyFont="1" applyFill="1" applyBorder="1" applyAlignment="1">
      <alignment horizontal="center" vertical="center"/>
    </xf>
    <xf numFmtId="0" fontId="38" fillId="5" borderId="103" xfId="2" applyFont="1" applyFill="1" applyBorder="1" applyAlignment="1">
      <alignment horizontal="center" vertical="center"/>
    </xf>
    <xf numFmtId="0" fontId="38" fillId="5" borderId="104" xfId="2" applyFont="1" applyFill="1" applyBorder="1" applyAlignment="1">
      <alignment horizontal="center" vertical="center"/>
    </xf>
    <xf numFmtId="0" fontId="38" fillId="5" borderId="107" xfId="2" applyFont="1" applyFill="1" applyBorder="1" applyAlignment="1">
      <alignment horizontal="center" vertical="center"/>
    </xf>
    <xf numFmtId="1" fontId="13" fillId="4" borderId="112" xfId="2" applyNumberFormat="1" applyFont="1" applyFill="1" applyBorder="1" applyAlignment="1" applyProtection="1">
      <alignment horizontal="center" vertical="center"/>
      <protection locked="0"/>
    </xf>
    <xf numFmtId="4" fontId="7" fillId="3" borderId="0" xfId="2" applyNumberFormat="1" applyFont="1" applyFill="1" applyAlignment="1">
      <alignment horizontal="center" vertical="center"/>
    </xf>
    <xf numFmtId="166" fontId="13" fillId="3" borderId="0" xfId="2" applyNumberFormat="1" applyFont="1" applyFill="1" applyAlignment="1">
      <alignment horizontal="center" vertical="center"/>
    </xf>
    <xf numFmtId="0" fontId="7" fillId="3" borderId="0" xfId="0" applyFont="1" applyFill="1" applyAlignment="1">
      <alignment horizontal="right"/>
    </xf>
    <xf numFmtId="49" fontId="14" fillId="3" borderId="0" xfId="3" applyNumberFormat="1" applyFont="1" applyFill="1" applyAlignment="1">
      <alignment horizontal="right" vertical="center"/>
    </xf>
    <xf numFmtId="0" fontId="45" fillId="3" borderId="0" xfId="0" applyFont="1" applyFill="1" applyAlignment="1">
      <alignment horizontal="right"/>
    </xf>
    <xf numFmtId="14" fontId="47" fillId="3" borderId="0" xfId="3" applyNumberFormat="1" applyFont="1" applyFill="1" applyAlignment="1">
      <alignment horizontal="left" vertical="center"/>
    </xf>
    <xf numFmtId="0" fontId="49" fillId="4" borderId="0" xfId="3" applyFont="1" applyFill="1" applyAlignment="1">
      <alignment vertical="center"/>
    </xf>
    <xf numFmtId="0" fontId="50" fillId="4" borderId="0" xfId="0" applyFont="1" applyFill="1" applyAlignment="1">
      <alignment horizontal="left" vertical="center"/>
    </xf>
    <xf numFmtId="0" fontId="47" fillId="4" borderId="0" xfId="0" applyFont="1" applyFill="1" applyAlignment="1">
      <alignment horizontal="left" vertical="center"/>
    </xf>
    <xf numFmtId="0" fontId="20" fillId="4" borderId="0" xfId="0" applyFont="1" applyFill="1" applyAlignment="1">
      <alignment vertical="center"/>
    </xf>
    <xf numFmtId="164" fontId="11" fillId="4" borderId="0" xfId="3" applyNumberFormat="1" applyFont="1" applyFill="1" applyAlignment="1">
      <alignment horizontal="center" vertical="center" wrapText="1"/>
    </xf>
    <xf numFmtId="164" fontId="18" fillId="4" borderId="0" xfId="3" applyNumberFormat="1" applyFont="1" applyFill="1" applyAlignment="1">
      <alignment horizontal="center" vertical="center" wrapText="1"/>
    </xf>
    <xf numFmtId="49" fontId="41" fillId="4" borderId="0" xfId="3" applyNumberFormat="1" applyFont="1" applyFill="1" applyAlignment="1" applyProtection="1">
      <alignment horizontal="left" vertical="center"/>
      <protection hidden="1"/>
    </xf>
    <xf numFmtId="1" fontId="13" fillId="4" borderId="113" xfId="0" applyNumberFormat="1" applyFont="1" applyFill="1" applyBorder="1" applyAlignment="1" applyProtection="1">
      <alignment horizontal="center" vertical="center"/>
      <protection locked="0"/>
    </xf>
    <xf numFmtId="0" fontId="14" fillId="3" borderId="114" xfId="0" applyFont="1" applyFill="1" applyBorder="1" applyAlignment="1">
      <alignment horizontal="center" vertical="center"/>
    </xf>
    <xf numFmtId="1" fontId="7" fillId="3" borderId="115" xfId="2" applyNumberFormat="1" applyFont="1" applyFill="1" applyBorder="1" applyAlignment="1">
      <alignment horizontal="center" vertical="center"/>
    </xf>
    <xf numFmtId="1" fontId="7" fillId="3" borderId="113" xfId="2" applyNumberFormat="1" applyFont="1" applyFill="1" applyBorder="1" applyAlignment="1">
      <alignment horizontal="center" vertical="center"/>
    </xf>
    <xf numFmtId="1" fontId="7" fillId="3" borderId="116" xfId="2" applyNumberFormat="1" applyFont="1" applyFill="1" applyBorder="1" applyAlignment="1">
      <alignment horizontal="center" vertical="center"/>
    </xf>
    <xf numFmtId="0" fontId="7" fillId="3" borderId="115" xfId="0" applyFont="1" applyFill="1" applyBorder="1" applyAlignment="1">
      <alignment horizontal="center" vertical="center"/>
    </xf>
    <xf numFmtId="2" fontId="7" fillId="3" borderId="114" xfId="2" applyNumberFormat="1" applyFont="1" applyFill="1" applyBorder="1" applyAlignment="1">
      <alignment horizontal="center" vertical="center"/>
    </xf>
    <xf numFmtId="1" fontId="13" fillId="4" borderId="115" xfId="2" applyNumberFormat="1" applyFont="1" applyFill="1" applyBorder="1" applyAlignment="1" applyProtection="1">
      <alignment horizontal="center" vertical="center"/>
      <protection locked="0"/>
    </xf>
    <xf numFmtId="1" fontId="13" fillId="4" borderId="109" xfId="0" applyNumberFormat="1" applyFont="1" applyFill="1" applyBorder="1" applyAlignment="1" applyProtection="1">
      <alignment horizontal="center" vertical="center"/>
      <protection locked="0"/>
    </xf>
    <xf numFmtId="0" fontId="14" fillId="3" borderId="112" xfId="0" applyFont="1" applyFill="1" applyBorder="1" applyAlignment="1">
      <alignment horizontal="center" vertical="center"/>
    </xf>
    <xf numFmtId="1" fontId="7" fillId="3" borderId="110" xfId="2" applyNumberFormat="1" applyFont="1" applyFill="1" applyBorder="1" applyAlignment="1">
      <alignment horizontal="center" vertical="center"/>
    </xf>
    <xf numFmtId="1" fontId="7" fillId="3" borderId="109" xfId="2" applyNumberFormat="1" applyFont="1" applyFill="1" applyBorder="1" applyAlignment="1">
      <alignment horizontal="center" vertical="center"/>
    </xf>
    <xf numFmtId="1" fontId="7" fillId="3" borderId="111" xfId="2" applyNumberFormat="1" applyFont="1" applyFill="1" applyBorder="1" applyAlignment="1">
      <alignment horizontal="center" vertical="center"/>
    </xf>
    <xf numFmtId="0" fontId="7" fillId="3" borderId="110" xfId="0" applyFont="1" applyFill="1" applyBorder="1" applyAlignment="1">
      <alignment horizontal="center" vertical="center"/>
    </xf>
    <xf numFmtId="2" fontId="7" fillId="3" borderId="112" xfId="2" applyNumberFormat="1" applyFont="1" applyFill="1" applyBorder="1" applyAlignment="1">
      <alignment horizontal="center" vertical="center"/>
    </xf>
    <xf numFmtId="1" fontId="13" fillId="4" borderId="110" xfId="2" applyNumberFormat="1" applyFont="1" applyFill="1" applyBorder="1" applyAlignment="1" applyProtection="1">
      <alignment horizontal="center" vertical="center"/>
      <protection locked="0"/>
    </xf>
    <xf numFmtId="1" fontId="13" fillId="4" borderId="117" xfId="0" applyNumberFormat="1" applyFont="1" applyFill="1" applyBorder="1" applyAlignment="1" applyProtection="1">
      <alignment horizontal="center" vertical="center"/>
      <protection locked="0"/>
    </xf>
    <xf numFmtId="0" fontId="14" fillId="3" borderId="118" xfId="0" applyFont="1" applyFill="1" applyBorder="1" applyAlignment="1">
      <alignment horizontal="center" vertical="center"/>
    </xf>
    <xf numFmtId="1" fontId="7" fillId="3" borderId="119" xfId="2" applyNumberFormat="1" applyFont="1" applyFill="1" applyBorder="1" applyAlignment="1">
      <alignment horizontal="center" vertical="center"/>
    </xf>
    <xf numFmtId="1" fontId="7" fillId="3" borderId="117" xfId="2" applyNumberFormat="1" applyFont="1" applyFill="1" applyBorder="1" applyAlignment="1">
      <alignment horizontal="center" vertical="center"/>
    </xf>
    <xf numFmtId="1" fontId="7" fillId="3" borderId="99" xfId="2" applyNumberFormat="1" applyFont="1" applyFill="1" applyBorder="1" applyAlignment="1">
      <alignment horizontal="center" vertical="center"/>
    </xf>
    <xf numFmtId="0" fontId="7" fillId="3" borderId="119" xfId="0" applyFont="1" applyFill="1" applyBorder="1" applyAlignment="1">
      <alignment horizontal="center" vertical="center"/>
    </xf>
    <xf numFmtId="2" fontId="7" fillId="3" borderId="118" xfId="2" applyNumberFormat="1" applyFont="1" applyFill="1" applyBorder="1" applyAlignment="1">
      <alignment horizontal="center" vertical="center"/>
    </xf>
    <xf numFmtId="1" fontId="13" fillId="4" borderId="119" xfId="2" applyNumberFormat="1" applyFont="1" applyFill="1" applyBorder="1" applyAlignment="1" applyProtection="1">
      <alignment horizontal="center" vertical="center"/>
      <protection locked="0"/>
    </xf>
    <xf numFmtId="0" fontId="14" fillId="3" borderId="39" xfId="0" applyFont="1" applyFill="1" applyBorder="1" applyAlignment="1">
      <alignment horizontal="center" vertical="center"/>
    </xf>
    <xf numFmtId="0" fontId="14" fillId="3" borderId="40" xfId="0" applyFont="1" applyFill="1" applyBorder="1" applyAlignment="1">
      <alignment horizontal="left" vertical="center"/>
    </xf>
    <xf numFmtId="0" fontId="14" fillId="3" borderId="21" xfId="0" applyFont="1" applyFill="1" applyBorder="1" applyAlignment="1">
      <alignment horizontal="center" vertical="center"/>
    </xf>
    <xf numFmtId="0" fontId="14" fillId="3" borderId="41" xfId="0" applyFont="1" applyFill="1" applyBorder="1" applyAlignment="1">
      <alignment horizontal="left" vertical="center"/>
    </xf>
    <xf numFmtId="0" fontId="14" fillId="3" borderId="22" xfId="0" applyFont="1" applyFill="1" applyBorder="1" applyAlignment="1">
      <alignment horizontal="center" vertical="center"/>
    </xf>
    <xf numFmtId="0" fontId="14" fillId="3" borderId="42" xfId="0" applyFont="1" applyFill="1" applyBorder="1" applyAlignment="1">
      <alignment horizontal="left" vertical="center"/>
    </xf>
    <xf numFmtId="0" fontId="14" fillId="3" borderId="24" xfId="0" applyFont="1" applyFill="1" applyBorder="1" applyAlignment="1">
      <alignment horizontal="center" vertical="center"/>
    </xf>
    <xf numFmtId="0" fontId="14" fillId="3" borderId="44" xfId="0" applyFont="1" applyFill="1" applyBorder="1" applyAlignment="1">
      <alignment horizontal="left" vertical="center"/>
    </xf>
    <xf numFmtId="0" fontId="7" fillId="3" borderId="56" xfId="0" applyFont="1" applyFill="1" applyBorder="1" applyAlignment="1">
      <alignment horizontal="center" vertical="center"/>
    </xf>
    <xf numFmtId="0" fontId="14" fillId="3" borderId="82" xfId="0" applyFont="1" applyFill="1" applyBorder="1" applyAlignment="1">
      <alignment horizontal="center" vertical="center"/>
    </xf>
    <xf numFmtId="0" fontId="14" fillId="3" borderId="78" xfId="0" applyFont="1" applyFill="1" applyBorder="1" applyAlignment="1">
      <alignment horizontal="left" vertical="center"/>
    </xf>
    <xf numFmtId="1" fontId="7" fillId="3" borderId="81" xfId="2" applyNumberFormat="1" applyFont="1" applyFill="1" applyBorder="1" applyAlignment="1">
      <alignment horizontal="center" vertical="center"/>
    </xf>
    <xf numFmtId="1" fontId="7" fillId="3" borderId="82" xfId="2" applyNumberFormat="1" applyFont="1" applyFill="1" applyBorder="1" applyAlignment="1">
      <alignment horizontal="center" vertical="center"/>
    </xf>
    <xf numFmtId="1" fontId="7" fillId="3" borderId="78" xfId="2" applyNumberFormat="1" applyFont="1" applyFill="1" applyBorder="1" applyAlignment="1">
      <alignment horizontal="center" vertical="center"/>
    </xf>
    <xf numFmtId="0" fontId="7" fillId="3" borderId="81" xfId="0" applyFont="1" applyFill="1" applyBorder="1" applyAlignment="1">
      <alignment horizontal="center" vertical="center"/>
    </xf>
    <xf numFmtId="2" fontId="7" fillId="3" borderId="83" xfId="2" applyNumberFormat="1" applyFont="1" applyFill="1" applyBorder="1" applyAlignment="1">
      <alignment horizontal="center" vertical="center"/>
    </xf>
    <xf numFmtId="0" fontId="14" fillId="3" borderId="68" xfId="0" applyFont="1" applyFill="1" applyBorder="1" applyAlignment="1">
      <alignment horizontal="center" vertical="center"/>
    </xf>
    <xf numFmtId="0" fontId="14" fillId="3" borderId="74" xfId="0" applyFont="1" applyFill="1" applyBorder="1" applyAlignment="1">
      <alignment horizontal="left" vertical="center"/>
    </xf>
    <xf numFmtId="1" fontId="7" fillId="3" borderId="68" xfId="2" applyNumberFormat="1" applyFont="1" applyFill="1" applyBorder="1" applyAlignment="1">
      <alignment horizontal="center" vertical="center"/>
    </xf>
    <xf numFmtId="1" fontId="7" fillId="3" borderId="74" xfId="2" applyNumberFormat="1" applyFont="1" applyFill="1" applyBorder="1" applyAlignment="1">
      <alignment horizontal="center" vertical="center"/>
    </xf>
    <xf numFmtId="2" fontId="7" fillId="3" borderId="71" xfId="2" applyNumberFormat="1" applyFont="1" applyFill="1" applyBorder="1" applyAlignment="1">
      <alignment horizontal="center" vertical="center"/>
    </xf>
    <xf numFmtId="0" fontId="14" fillId="3" borderId="26" xfId="0" applyFont="1" applyFill="1" applyBorder="1" applyAlignment="1">
      <alignment horizontal="center" vertical="center"/>
    </xf>
    <xf numFmtId="0" fontId="14" fillId="3" borderId="46" xfId="0" applyFont="1" applyFill="1" applyBorder="1" applyAlignment="1">
      <alignment horizontal="left" vertical="center"/>
    </xf>
    <xf numFmtId="0" fontId="14" fillId="3" borderId="54" xfId="0" applyFont="1" applyFill="1" applyBorder="1" applyAlignment="1">
      <alignment horizontal="center" vertical="center"/>
    </xf>
    <xf numFmtId="0" fontId="14" fillId="3" borderId="55" xfId="0" applyFont="1" applyFill="1" applyBorder="1" applyAlignment="1">
      <alignment horizontal="left" vertical="center"/>
    </xf>
    <xf numFmtId="1" fontId="7" fillId="3" borderId="54" xfId="2" applyNumberFormat="1" applyFont="1" applyFill="1" applyBorder="1" applyAlignment="1">
      <alignment horizontal="center" vertical="center"/>
    </xf>
    <xf numFmtId="1" fontId="7" fillId="3" borderId="55" xfId="2" applyNumberFormat="1" applyFont="1" applyFill="1" applyBorder="1" applyAlignment="1">
      <alignment horizontal="center" vertical="center"/>
    </xf>
    <xf numFmtId="2" fontId="7" fillId="3" borderId="53" xfId="2" applyNumberFormat="1" applyFont="1" applyFill="1" applyBorder="1" applyAlignment="1">
      <alignment horizontal="center" vertical="center"/>
    </xf>
    <xf numFmtId="0" fontId="14" fillId="3" borderId="20" xfId="0" applyFont="1" applyFill="1" applyBorder="1" applyAlignment="1">
      <alignment horizontal="center" vertical="center"/>
    </xf>
    <xf numFmtId="0" fontId="14" fillId="3" borderId="48" xfId="0" applyFont="1" applyFill="1" applyBorder="1" applyAlignment="1">
      <alignment horizontal="left" vertical="center"/>
    </xf>
    <xf numFmtId="1" fontId="13" fillId="4" borderId="63" xfId="0" applyNumberFormat="1" applyFont="1" applyFill="1" applyBorder="1" applyAlignment="1" applyProtection="1">
      <alignment horizontal="center" vertical="center"/>
      <protection locked="0"/>
    </xf>
    <xf numFmtId="0" fontId="14" fillId="3" borderId="63" xfId="0" applyFont="1" applyFill="1" applyBorder="1" applyAlignment="1">
      <alignment horizontal="center" vertical="center"/>
    </xf>
    <xf numFmtId="0" fontId="14" fillId="3" borderId="64" xfId="0" applyFont="1" applyFill="1" applyBorder="1" applyAlignment="1">
      <alignment horizontal="left" vertical="center"/>
    </xf>
    <xf numFmtId="1" fontId="7" fillId="3" borderId="92" xfId="2" applyNumberFormat="1" applyFont="1" applyFill="1" applyBorder="1" applyAlignment="1">
      <alignment horizontal="center" vertical="center"/>
    </xf>
    <xf numFmtId="1" fontId="7" fillId="3" borderId="63" xfId="2" applyNumberFormat="1" applyFont="1" applyFill="1" applyBorder="1" applyAlignment="1">
      <alignment horizontal="center" vertical="center"/>
    </xf>
    <xf numFmtId="1" fontId="7" fillId="3" borderId="64" xfId="2" applyNumberFormat="1" applyFont="1" applyFill="1" applyBorder="1" applyAlignment="1">
      <alignment horizontal="center" vertical="center"/>
    </xf>
    <xf numFmtId="2" fontId="7" fillId="3" borderId="92" xfId="2" applyNumberFormat="1" applyFont="1" applyFill="1" applyBorder="1" applyAlignment="1">
      <alignment horizontal="center" vertical="center"/>
    </xf>
    <xf numFmtId="4" fontId="7" fillId="3" borderId="83" xfId="2" applyNumberFormat="1" applyFont="1" applyFill="1" applyBorder="1" applyAlignment="1">
      <alignment horizontal="center" vertical="center"/>
    </xf>
    <xf numFmtId="1" fontId="13" fillId="4" borderId="92" xfId="2" applyNumberFormat="1" applyFont="1" applyFill="1" applyBorder="1" applyAlignment="1" applyProtection="1">
      <alignment horizontal="center" vertical="center"/>
      <protection locked="0"/>
    </xf>
    <xf numFmtId="4" fontId="7" fillId="3" borderId="31" xfId="2" applyNumberFormat="1" applyFont="1" applyFill="1" applyBorder="1" applyAlignment="1">
      <alignment horizontal="center" vertical="center"/>
    </xf>
    <xf numFmtId="0" fontId="14" fillId="3" borderId="75" xfId="0" applyFont="1" applyFill="1" applyBorder="1" applyAlignment="1">
      <alignment horizontal="center" vertical="center"/>
    </xf>
    <xf numFmtId="0" fontId="14" fillId="3" borderId="76" xfId="0" applyFont="1" applyFill="1" applyBorder="1" applyAlignment="1">
      <alignment horizontal="left" vertical="center"/>
    </xf>
    <xf numFmtId="1" fontId="7" fillId="3" borderId="1" xfId="2" applyNumberFormat="1" applyFont="1" applyFill="1" applyBorder="1" applyAlignment="1">
      <alignment horizontal="center" vertical="center"/>
    </xf>
    <xf numFmtId="1" fontId="7" fillId="3" borderId="75" xfId="2" applyNumberFormat="1" applyFont="1" applyFill="1" applyBorder="1" applyAlignment="1">
      <alignment horizontal="center" vertical="center"/>
    </xf>
    <xf numFmtId="1" fontId="7" fillId="3" borderId="76" xfId="2" applyNumberFormat="1" applyFont="1" applyFill="1" applyBorder="1" applyAlignment="1">
      <alignment horizontal="center" vertical="center"/>
    </xf>
    <xf numFmtId="2" fontId="7" fillId="3" borderId="1" xfId="2" applyNumberFormat="1" applyFont="1" applyFill="1" applyBorder="1" applyAlignment="1">
      <alignment horizontal="center" vertical="center"/>
    </xf>
    <xf numFmtId="4" fontId="7" fillId="3" borderId="77" xfId="2" applyNumberFormat="1" applyFont="1" applyFill="1" applyBorder="1" applyAlignment="1">
      <alignment horizontal="center" vertical="center"/>
    </xf>
    <xf numFmtId="2" fontId="7" fillId="3" borderId="15" xfId="2" applyNumberFormat="1" applyFont="1" applyFill="1" applyBorder="1" applyAlignment="1">
      <alignment horizontal="center" vertical="center"/>
    </xf>
    <xf numFmtId="1" fontId="13" fillId="4" borderId="114" xfId="0" applyNumberFormat="1" applyFont="1" applyFill="1" applyBorder="1" applyAlignment="1" applyProtection="1">
      <alignment horizontal="center" vertical="center"/>
      <protection locked="0"/>
    </xf>
    <xf numFmtId="0" fontId="14" fillId="3" borderId="115" xfId="0" applyFont="1" applyFill="1" applyBorder="1" applyAlignment="1">
      <alignment horizontal="center" vertical="center"/>
    </xf>
    <xf numFmtId="1" fontId="7" fillId="3" borderId="112" xfId="2" applyNumberFormat="1" applyFont="1" applyFill="1" applyBorder="1" applyAlignment="1">
      <alignment horizontal="center" vertical="center"/>
    </xf>
    <xf numFmtId="0" fontId="7" fillId="3" borderId="109" xfId="0" applyFont="1" applyFill="1" applyBorder="1" applyAlignment="1">
      <alignment horizontal="center" vertical="center"/>
    </xf>
    <xf numFmtId="2" fontId="7" fillId="3" borderId="111" xfId="2" applyNumberFormat="1" applyFont="1" applyFill="1" applyBorder="1" applyAlignment="1">
      <alignment horizontal="center" vertical="center"/>
    </xf>
    <xf numFmtId="0" fontId="13" fillId="3" borderId="25" xfId="0" applyFont="1" applyFill="1" applyBorder="1" applyAlignment="1">
      <alignment horizontal="left" vertical="center"/>
    </xf>
    <xf numFmtId="1" fontId="7" fillId="3" borderId="78" xfId="2" applyNumberFormat="1" applyFont="1" applyFill="1" applyBorder="1" applyAlignment="1" applyProtection="1">
      <alignment horizontal="center" vertical="center"/>
      <protection locked="0"/>
    </xf>
    <xf numFmtId="1" fontId="1" fillId="6" borderId="81" xfId="2" applyNumberFormat="1" applyFont="1" applyFill="1" applyBorder="1" applyAlignment="1">
      <alignment horizontal="center" vertical="center" readingOrder="1"/>
    </xf>
    <xf numFmtId="0" fontId="13" fillId="3" borderId="63" xfId="0" applyFont="1" applyFill="1" applyBorder="1" applyAlignment="1">
      <alignment horizontal="left" vertical="center"/>
    </xf>
    <xf numFmtId="0" fontId="7" fillId="3" borderId="64" xfId="0" applyFont="1" applyFill="1" applyBorder="1" applyAlignment="1" applyProtection="1">
      <alignment horizontal="left" vertical="center"/>
      <protection locked="0"/>
    </xf>
    <xf numFmtId="1" fontId="1" fillId="6" borderId="92" xfId="2" applyNumberFormat="1" applyFont="1" applyFill="1" applyBorder="1" applyAlignment="1">
      <alignment horizontal="center" vertical="center" readingOrder="1"/>
    </xf>
    <xf numFmtId="0" fontId="13" fillId="3" borderId="65" xfId="0" applyFont="1" applyFill="1" applyBorder="1" applyAlignment="1">
      <alignment horizontal="left" vertical="center"/>
    </xf>
    <xf numFmtId="0" fontId="7" fillId="3" borderId="66" xfId="0" applyFont="1" applyFill="1" applyBorder="1" applyAlignment="1" applyProtection="1">
      <alignment horizontal="left" vertical="center"/>
      <protection locked="0"/>
    </xf>
    <xf numFmtId="1" fontId="1" fillId="6" borderId="100" xfId="2" applyNumberFormat="1" applyFont="1" applyFill="1" applyBorder="1" applyAlignment="1">
      <alignment horizontal="center" vertical="center" readingOrder="1"/>
    </xf>
    <xf numFmtId="1" fontId="51" fillId="3" borderId="0" xfId="2" applyNumberFormat="1" applyFont="1" applyFill="1" applyAlignment="1">
      <alignment horizontal="center" vertical="center"/>
    </xf>
    <xf numFmtId="0" fontId="52" fillId="3" borderId="0" xfId="0" applyFont="1" applyFill="1" applyAlignment="1">
      <alignment horizontal="right" vertical="center"/>
    </xf>
    <xf numFmtId="0" fontId="13" fillId="3" borderId="63" xfId="0" applyFont="1" applyFill="1" applyBorder="1" applyAlignment="1">
      <alignment horizontal="right" vertical="center"/>
    </xf>
    <xf numFmtId="1" fontId="1" fillId="6" borderId="90" xfId="2" applyNumberFormat="1" applyFont="1" applyFill="1" applyBorder="1" applyAlignment="1">
      <alignment horizontal="center" vertical="center"/>
    </xf>
    <xf numFmtId="1" fontId="1" fillId="6" borderId="2" xfId="2" applyNumberFormat="1" applyFont="1" applyFill="1" applyBorder="1" applyAlignment="1">
      <alignment horizontal="center" vertical="center"/>
    </xf>
    <xf numFmtId="0" fontId="13" fillId="3" borderId="65" xfId="0" applyFont="1" applyFill="1" applyBorder="1" applyAlignment="1">
      <alignment horizontal="right" vertical="center"/>
    </xf>
    <xf numFmtId="1" fontId="1" fillId="6" borderId="93" xfId="2" applyNumberFormat="1" applyFont="1" applyFill="1" applyBorder="1" applyAlignment="1">
      <alignment horizontal="center" vertical="center"/>
    </xf>
    <xf numFmtId="0" fontId="52" fillId="3" borderId="0" xfId="0" applyFont="1" applyFill="1" applyAlignment="1">
      <alignment horizontal="center" vertical="center"/>
    </xf>
    <xf numFmtId="0" fontId="13" fillId="6" borderId="39" xfId="0" applyFont="1" applyFill="1" applyBorder="1" applyAlignment="1" applyProtection="1">
      <alignment horizontal="center" vertical="center"/>
      <protection locked="0"/>
    </xf>
    <xf numFmtId="0" fontId="1" fillId="0" borderId="15" xfId="0" applyFont="1" applyBorder="1" applyAlignment="1">
      <alignment horizontal="center" vertical="center"/>
    </xf>
    <xf numFmtId="0" fontId="13" fillId="6" borderId="26" xfId="0" applyFont="1" applyFill="1" applyBorder="1" applyAlignment="1" applyProtection="1">
      <alignment horizontal="center" vertical="center"/>
      <protection locked="0"/>
    </xf>
    <xf numFmtId="0" fontId="1" fillId="0" borderId="5" xfId="0" applyFont="1" applyBorder="1" applyAlignment="1">
      <alignment horizontal="center" vertical="center"/>
    </xf>
    <xf numFmtId="0" fontId="13" fillId="6" borderId="84" xfId="0" applyFont="1" applyFill="1" applyBorder="1" applyAlignment="1" applyProtection="1">
      <alignment horizontal="center" vertical="center"/>
      <protection locked="0"/>
    </xf>
    <xf numFmtId="0" fontId="13" fillId="6" borderId="120" xfId="0" applyFont="1" applyFill="1" applyBorder="1" applyAlignment="1" applyProtection="1">
      <alignment horizontal="center" vertical="center"/>
      <protection locked="0"/>
    </xf>
    <xf numFmtId="1" fontId="13" fillId="3" borderId="0" xfId="0" applyNumberFormat="1" applyFont="1" applyFill="1" applyAlignment="1" applyProtection="1">
      <alignment horizontal="center" vertical="center"/>
      <protection locked="0"/>
    </xf>
    <xf numFmtId="1" fontId="13" fillId="3" borderId="0" xfId="2" applyNumberFormat="1" applyFont="1" applyFill="1" applyAlignment="1" applyProtection="1">
      <alignment horizontal="center" vertical="center"/>
      <protection locked="0"/>
    </xf>
    <xf numFmtId="0" fontId="14" fillId="7" borderId="122" xfId="0" applyFont="1" applyFill="1" applyBorder="1" applyAlignment="1">
      <alignment horizontal="center" vertical="center"/>
    </xf>
    <xf numFmtId="0" fontId="14" fillId="7" borderId="123" xfId="0" applyFont="1" applyFill="1" applyBorder="1" applyAlignment="1">
      <alignment horizontal="center" vertical="center"/>
    </xf>
    <xf numFmtId="0" fontId="14" fillId="7" borderId="36" xfId="0" applyFont="1" applyFill="1" applyBorder="1" applyAlignment="1">
      <alignment horizontal="center" vertical="center"/>
    </xf>
    <xf numFmtId="0" fontId="13" fillId="8" borderId="124" xfId="0" applyFont="1" applyFill="1" applyBorder="1" applyAlignment="1">
      <alignment horizontal="center" vertical="center"/>
    </xf>
    <xf numFmtId="0" fontId="7" fillId="7" borderId="125" xfId="0" applyFont="1" applyFill="1" applyBorder="1" applyAlignment="1">
      <alignment horizontal="center" vertical="center"/>
    </xf>
    <xf numFmtId="0" fontId="7" fillId="7" borderId="124" xfId="0" applyFont="1" applyFill="1" applyBorder="1" applyAlignment="1">
      <alignment horizontal="center" vertical="center"/>
    </xf>
    <xf numFmtId="0" fontId="7" fillId="7" borderId="126" xfId="0" applyFont="1" applyFill="1" applyBorder="1" applyAlignment="1">
      <alignment horizontal="center" vertical="center"/>
    </xf>
    <xf numFmtId="0" fontId="7" fillId="7" borderId="122" xfId="0" applyFont="1" applyFill="1" applyBorder="1" applyAlignment="1">
      <alignment horizontal="center" vertical="center"/>
    </xf>
    <xf numFmtId="0" fontId="13" fillId="8" borderId="125" xfId="0" applyFont="1" applyFill="1" applyBorder="1" applyAlignment="1">
      <alignment horizontal="center" vertical="center"/>
    </xf>
    <xf numFmtId="0" fontId="13" fillId="8" borderId="127" xfId="0" applyFont="1" applyFill="1" applyBorder="1" applyAlignment="1">
      <alignment horizontal="center" vertical="center"/>
    </xf>
    <xf numFmtId="0" fontId="7" fillId="7" borderId="128" xfId="0" applyFont="1" applyFill="1" applyBorder="1" applyAlignment="1">
      <alignment horizontal="center" vertical="center"/>
    </xf>
    <xf numFmtId="0" fontId="7" fillId="7" borderId="127" xfId="0" applyFont="1" applyFill="1" applyBorder="1" applyAlignment="1">
      <alignment horizontal="center" vertical="center"/>
    </xf>
    <xf numFmtId="0" fontId="7" fillId="7" borderId="129" xfId="0" applyFont="1" applyFill="1" applyBorder="1" applyAlignment="1">
      <alignment horizontal="center" vertical="center"/>
    </xf>
    <xf numFmtId="0" fontId="7" fillId="7" borderId="123" xfId="0" applyFont="1" applyFill="1" applyBorder="1" applyAlignment="1">
      <alignment horizontal="center" vertical="center"/>
    </xf>
    <xf numFmtId="0" fontId="13" fillId="8" borderId="128" xfId="0" applyFont="1" applyFill="1" applyBorder="1" applyAlignment="1">
      <alignment horizontal="center" vertical="center"/>
    </xf>
    <xf numFmtId="0" fontId="13" fillId="8" borderId="130" xfId="0" applyFont="1" applyFill="1" applyBorder="1" applyAlignment="1">
      <alignment horizontal="center" vertical="center"/>
    </xf>
    <xf numFmtId="0" fontId="7" fillId="7" borderId="18" xfId="0" applyFont="1" applyFill="1" applyBorder="1" applyAlignment="1">
      <alignment horizontal="center" vertical="center"/>
    </xf>
    <xf numFmtId="0" fontId="7" fillId="7" borderId="27" xfId="0" applyFont="1" applyFill="1" applyBorder="1" applyAlignment="1">
      <alignment horizontal="center" vertical="center"/>
    </xf>
    <xf numFmtId="0" fontId="7" fillId="7" borderId="47" xfId="0" applyFont="1" applyFill="1" applyBorder="1" applyAlignment="1">
      <alignment horizontal="center" vertical="center"/>
    </xf>
    <xf numFmtId="0" fontId="7" fillId="7" borderId="36" xfId="0" applyFont="1" applyFill="1" applyBorder="1" applyAlignment="1">
      <alignment horizontal="center" vertical="center"/>
    </xf>
    <xf numFmtId="0" fontId="13" fillId="8" borderId="18" xfId="0" applyFont="1" applyFill="1" applyBorder="1" applyAlignment="1">
      <alignment horizontal="center" vertical="center"/>
    </xf>
    <xf numFmtId="0" fontId="13" fillId="8" borderId="134" xfId="0" applyFont="1" applyFill="1" applyBorder="1" applyAlignment="1">
      <alignment horizontal="center" vertical="center"/>
    </xf>
    <xf numFmtId="0" fontId="14" fillId="7" borderId="135" xfId="0" applyFont="1" applyFill="1" applyBorder="1" applyAlignment="1">
      <alignment horizontal="center" vertical="center"/>
    </xf>
    <xf numFmtId="0" fontId="7" fillId="7" borderId="136" xfId="0" applyFont="1" applyFill="1" applyBorder="1" applyAlignment="1">
      <alignment horizontal="center" vertical="center"/>
    </xf>
    <xf numFmtId="0" fontId="7" fillId="7" borderId="135" xfId="0" applyFont="1" applyFill="1" applyBorder="1" applyAlignment="1">
      <alignment horizontal="center" vertical="center"/>
    </xf>
    <xf numFmtId="0" fontId="7" fillId="7" borderId="132" xfId="0" applyFont="1" applyFill="1" applyBorder="1" applyAlignment="1">
      <alignment horizontal="center" vertical="center"/>
    </xf>
    <xf numFmtId="0" fontId="7" fillId="7" borderId="133" xfId="0" applyFont="1" applyFill="1" applyBorder="1" applyAlignment="1">
      <alignment horizontal="center" vertical="center"/>
    </xf>
    <xf numFmtId="0" fontId="13" fillId="8" borderId="136" xfId="0" applyFont="1" applyFill="1" applyBorder="1" applyAlignment="1">
      <alignment horizontal="center" vertical="center"/>
    </xf>
    <xf numFmtId="0" fontId="13" fillId="8" borderId="138" xfId="0" applyFont="1" applyFill="1" applyBorder="1" applyAlignment="1">
      <alignment horizontal="center" vertical="center"/>
    </xf>
    <xf numFmtId="0" fontId="14" fillId="7" borderId="131" xfId="0" applyFont="1" applyFill="1" applyBorder="1" applyAlignment="1">
      <alignment horizontal="center" vertical="center"/>
    </xf>
    <xf numFmtId="0" fontId="7" fillId="7" borderId="130" xfId="0" applyFont="1" applyFill="1" applyBorder="1" applyAlignment="1">
      <alignment horizontal="center" vertical="center"/>
    </xf>
    <xf numFmtId="0" fontId="7" fillId="7" borderId="131" xfId="0" applyFont="1" applyFill="1" applyBorder="1" applyAlignment="1">
      <alignment horizontal="center" vertical="center"/>
    </xf>
    <xf numFmtId="0" fontId="7" fillId="7" borderId="139" xfId="0" applyFont="1" applyFill="1" applyBorder="1" applyAlignment="1">
      <alignment horizontal="center" vertical="center"/>
    </xf>
    <xf numFmtId="0" fontId="7" fillId="7" borderId="140" xfId="0" applyFont="1" applyFill="1" applyBorder="1" applyAlignment="1">
      <alignment horizontal="center" vertical="center"/>
    </xf>
    <xf numFmtId="0" fontId="7" fillId="7" borderId="141" xfId="0" applyFont="1" applyFill="1" applyBorder="1" applyAlignment="1">
      <alignment horizontal="center" vertical="center"/>
    </xf>
    <xf numFmtId="2" fontId="7" fillId="7" borderId="125" xfId="0" applyNumberFormat="1" applyFont="1" applyFill="1" applyBorder="1" applyAlignment="1">
      <alignment horizontal="center" vertical="center"/>
    </xf>
    <xf numFmtId="2" fontId="7" fillId="7" borderId="128" xfId="0" applyNumberFormat="1" applyFont="1" applyFill="1" applyBorder="1" applyAlignment="1">
      <alignment horizontal="center" vertical="center"/>
    </xf>
    <xf numFmtId="2" fontId="7" fillId="7" borderId="18" xfId="0" applyNumberFormat="1" applyFont="1" applyFill="1" applyBorder="1" applyAlignment="1">
      <alignment horizontal="center" vertical="center"/>
    </xf>
    <xf numFmtId="2" fontId="7" fillId="7" borderId="137" xfId="0" applyNumberFormat="1" applyFont="1" applyFill="1" applyBorder="1" applyAlignment="1">
      <alignment horizontal="center" vertical="center"/>
    </xf>
    <xf numFmtId="2" fontId="7" fillId="7" borderId="135" xfId="0" applyNumberFormat="1" applyFont="1" applyFill="1" applyBorder="1" applyAlignment="1">
      <alignment horizontal="center" vertical="center"/>
    </xf>
    <xf numFmtId="2" fontId="7" fillId="7" borderId="141" xfId="0" applyNumberFormat="1" applyFont="1" applyFill="1" applyBorder="1" applyAlignment="1">
      <alignment horizontal="center" vertical="center"/>
    </xf>
    <xf numFmtId="2" fontId="7" fillId="7" borderId="131" xfId="0" applyNumberFormat="1" applyFont="1" applyFill="1" applyBorder="1" applyAlignment="1">
      <alignment horizontal="center" vertical="center"/>
    </xf>
    <xf numFmtId="0" fontId="7" fillId="7" borderId="142" xfId="0" applyFont="1" applyFill="1" applyBorder="1" applyAlignment="1">
      <alignment horizontal="center" vertical="center"/>
    </xf>
    <xf numFmtId="0" fontId="13" fillId="8" borderId="139" xfId="0" applyFont="1" applyFill="1" applyBorder="1" applyAlignment="1">
      <alignment horizontal="center" vertical="center"/>
    </xf>
    <xf numFmtId="0" fontId="14" fillId="7" borderId="130" xfId="0" applyFont="1" applyFill="1" applyBorder="1" applyAlignment="1">
      <alignment horizontal="center" vertical="center"/>
    </xf>
    <xf numFmtId="0" fontId="13" fillId="8" borderId="140" xfId="0" applyFont="1" applyFill="1" applyBorder="1" applyAlignment="1">
      <alignment horizontal="center" vertical="center"/>
    </xf>
    <xf numFmtId="2" fontId="7" fillId="3" borderId="15" xfId="0" applyNumberFormat="1" applyFont="1" applyFill="1" applyBorder="1" applyAlignment="1">
      <alignment horizontal="center" vertical="center"/>
    </xf>
    <xf numFmtId="2" fontId="7" fillId="3" borderId="19" xfId="0" applyNumberFormat="1" applyFont="1" applyFill="1" applyBorder="1" applyAlignment="1">
      <alignment horizontal="center" vertical="center"/>
    </xf>
    <xf numFmtId="2" fontId="7" fillId="3" borderId="4" xfId="0" applyNumberFormat="1" applyFont="1" applyFill="1" applyBorder="1" applyAlignment="1">
      <alignment horizontal="center" vertical="center"/>
    </xf>
    <xf numFmtId="2" fontId="7" fillId="3" borderId="3" xfId="0" applyNumberFormat="1" applyFont="1" applyFill="1" applyBorder="1" applyAlignment="1">
      <alignment horizontal="center" vertical="center"/>
    </xf>
    <xf numFmtId="2" fontId="7" fillId="3" borderId="6" xfId="0" applyNumberFormat="1" applyFont="1" applyFill="1" applyBorder="1" applyAlignment="1">
      <alignment horizontal="center" vertical="center"/>
    </xf>
    <xf numFmtId="2" fontId="7" fillId="3" borderId="16" xfId="0" applyNumberFormat="1" applyFont="1" applyFill="1" applyBorder="1" applyAlignment="1">
      <alignment horizontal="center" vertical="center"/>
    </xf>
    <xf numFmtId="2" fontId="7" fillId="3" borderId="5" xfId="0" applyNumberFormat="1" applyFont="1" applyFill="1" applyBorder="1" applyAlignment="1">
      <alignment horizontal="center" vertical="center"/>
    </xf>
    <xf numFmtId="2" fontId="7" fillId="3" borderId="18" xfId="0" applyNumberFormat="1" applyFont="1" applyFill="1" applyBorder="1" applyAlignment="1">
      <alignment horizontal="center" vertical="center"/>
    </xf>
    <xf numFmtId="2" fontId="7" fillId="3" borderId="17" xfId="0" applyNumberFormat="1" applyFont="1" applyFill="1" applyBorder="1" applyAlignment="1">
      <alignment horizontal="center" vertical="center"/>
    </xf>
    <xf numFmtId="0" fontId="7" fillId="7" borderId="143" xfId="0" applyFont="1" applyFill="1" applyBorder="1" applyAlignment="1">
      <alignment horizontal="center" vertical="center"/>
    </xf>
    <xf numFmtId="0" fontId="7" fillId="7" borderId="144" xfId="0" applyFont="1" applyFill="1" applyBorder="1" applyAlignment="1">
      <alignment horizontal="center" vertical="center"/>
    </xf>
    <xf numFmtId="0" fontId="7" fillId="7" borderId="145" xfId="0" applyFont="1" applyFill="1" applyBorder="1" applyAlignment="1">
      <alignment horizontal="center" vertical="center"/>
    </xf>
    <xf numFmtId="0" fontId="7" fillId="7" borderId="34" xfId="0" applyFont="1" applyFill="1" applyBorder="1" applyAlignment="1">
      <alignment horizontal="center" vertical="center"/>
    </xf>
    <xf numFmtId="0" fontId="7" fillId="7" borderId="138" xfId="0" applyFont="1" applyFill="1" applyBorder="1" applyAlignment="1">
      <alignment horizontal="center" vertical="center"/>
    </xf>
    <xf numFmtId="0" fontId="7" fillId="7" borderId="146" xfId="0" applyFont="1" applyFill="1" applyBorder="1" applyAlignment="1">
      <alignment horizontal="center" vertical="center"/>
    </xf>
    <xf numFmtId="2" fontId="7" fillId="7" borderId="122" xfId="0" applyNumberFormat="1" applyFont="1" applyFill="1" applyBorder="1" applyAlignment="1">
      <alignment horizontal="center" vertical="center"/>
    </xf>
    <xf numFmtId="2" fontId="7" fillId="7" borderId="130" xfId="0" applyNumberFormat="1" applyFont="1" applyFill="1" applyBorder="1" applyAlignment="1">
      <alignment horizontal="center" vertical="center"/>
    </xf>
    <xf numFmtId="2" fontId="7" fillId="7" borderId="136" xfId="0" applyNumberFormat="1" applyFont="1" applyFill="1" applyBorder="1" applyAlignment="1">
      <alignment horizontal="center" vertical="center"/>
    </xf>
    <xf numFmtId="2" fontId="7" fillId="7" borderId="144" xfId="0" applyNumberFormat="1" applyFont="1" applyFill="1" applyBorder="1" applyAlignment="1">
      <alignment horizontal="center" vertical="center"/>
    </xf>
    <xf numFmtId="2" fontId="7" fillId="3" borderId="115" xfId="0" applyNumberFormat="1" applyFont="1" applyFill="1" applyBorder="1" applyAlignment="1">
      <alignment horizontal="center" vertical="center"/>
    </xf>
    <xf numFmtId="2" fontId="7" fillId="7" borderId="147" xfId="0" applyNumberFormat="1" applyFont="1" applyFill="1" applyBorder="1" applyAlignment="1">
      <alignment horizontal="center" vertical="center"/>
    </xf>
    <xf numFmtId="2" fontId="7" fillId="3" borderId="110" xfId="0" applyNumberFormat="1" applyFont="1" applyFill="1" applyBorder="1" applyAlignment="1">
      <alignment horizontal="center" vertical="center"/>
    </xf>
    <xf numFmtId="2" fontId="7" fillId="7" borderId="148" xfId="0" applyNumberFormat="1" applyFont="1" applyFill="1" applyBorder="1" applyAlignment="1">
      <alignment horizontal="center" vertical="center"/>
    </xf>
    <xf numFmtId="2" fontId="7" fillId="3" borderId="119" xfId="0" applyNumberFormat="1" applyFont="1" applyFill="1" applyBorder="1" applyAlignment="1">
      <alignment horizontal="center" vertical="center"/>
    </xf>
    <xf numFmtId="2" fontId="7" fillId="7" borderId="118" xfId="0" applyNumberFormat="1" applyFont="1" applyFill="1" applyBorder="1" applyAlignment="1">
      <alignment horizontal="center" vertical="center"/>
    </xf>
    <xf numFmtId="2" fontId="7" fillId="7" borderId="140" xfId="0" applyNumberFormat="1" applyFont="1" applyFill="1" applyBorder="1" applyAlignment="1">
      <alignment horizontal="center" vertical="center"/>
    </xf>
    <xf numFmtId="0" fontId="14" fillId="4" borderId="109" xfId="0" applyFont="1" applyFill="1" applyBorder="1" applyAlignment="1" applyProtection="1">
      <alignment horizontal="center" vertical="center"/>
      <protection locked="0"/>
    </xf>
    <xf numFmtId="0" fontId="13" fillId="6" borderId="109" xfId="0" applyFont="1" applyFill="1" applyBorder="1" applyAlignment="1" applyProtection="1">
      <alignment horizontal="center" vertical="center"/>
      <protection locked="0"/>
    </xf>
    <xf numFmtId="1" fontId="1" fillId="4" borderId="151" xfId="2" applyNumberFormat="1" applyFont="1" applyFill="1" applyBorder="1" applyAlignment="1" applyProtection="1">
      <alignment horizontal="center" vertical="center"/>
      <protection locked="0"/>
    </xf>
    <xf numFmtId="1" fontId="1" fillId="4" borderId="152" xfId="2" applyNumberFormat="1" applyFont="1" applyFill="1" applyBorder="1" applyAlignment="1" applyProtection="1">
      <alignment horizontal="center" vertical="center"/>
      <protection locked="0"/>
    </xf>
    <xf numFmtId="0" fontId="1" fillId="4" borderId="109" xfId="0" applyFont="1" applyFill="1" applyBorder="1" applyAlignment="1" applyProtection="1">
      <alignment horizontal="center" vertical="center"/>
      <protection locked="0"/>
    </xf>
    <xf numFmtId="1" fontId="1" fillId="4" borderId="110" xfId="2" applyNumberFormat="1" applyFont="1" applyFill="1" applyBorder="1" applyAlignment="1" applyProtection="1">
      <alignment horizontal="center" vertical="center"/>
      <protection locked="0"/>
    </xf>
    <xf numFmtId="0" fontId="1" fillId="4" borderId="110" xfId="0" applyFont="1" applyFill="1" applyBorder="1" applyAlignment="1" applyProtection="1">
      <alignment horizontal="center" vertical="center"/>
      <protection locked="0"/>
    </xf>
    <xf numFmtId="0" fontId="1" fillId="0" borderId="110" xfId="0" applyFont="1" applyBorder="1" applyAlignment="1">
      <alignment horizontal="center" vertical="center"/>
    </xf>
    <xf numFmtId="2" fontId="1" fillId="4" borderId="111" xfId="2" applyNumberFormat="1" applyFont="1" applyFill="1" applyBorder="1" applyAlignment="1" applyProtection="1">
      <alignment horizontal="center" vertical="center"/>
      <protection locked="0"/>
    </xf>
    <xf numFmtId="49" fontId="1" fillId="4" borderId="88" xfId="3" applyNumberFormat="1" applyFont="1" applyFill="1" applyBorder="1" applyAlignment="1" applyProtection="1">
      <alignment horizontal="left" vertical="center"/>
      <protection locked="0"/>
    </xf>
    <xf numFmtId="49" fontId="1" fillId="4" borderId="2" xfId="3" applyNumberFormat="1" applyFont="1" applyFill="1" applyBorder="1" applyAlignment="1" applyProtection="1">
      <alignment horizontal="left" vertical="center"/>
      <protection locked="0"/>
    </xf>
    <xf numFmtId="0" fontId="38" fillId="5" borderId="61" xfId="2" applyFont="1" applyFill="1" applyBorder="1" applyAlignment="1">
      <alignment horizontal="center" vertical="center"/>
    </xf>
    <xf numFmtId="0" fontId="38" fillId="5" borderId="62" xfId="2" applyFont="1" applyFill="1" applyBorder="1" applyAlignment="1">
      <alignment horizontal="center" vertical="center"/>
    </xf>
    <xf numFmtId="166" fontId="13" fillId="3" borderId="23" xfId="2" applyNumberFormat="1" applyFont="1" applyFill="1" applyBorder="1" applyAlignment="1">
      <alignment horizontal="center" vertical="center"/>
    </xf>
    <xf numFmtId="166" fontId="13" fillId="3" borderId="43" xfId="2" applyNumberFormat="1" applyFont="1" applyFill="1" applyBorder="1" applyAlignment="1">
      <alignment horizontal="center" vertical="center"/>
    </xf>
    <xf numFmtId="49" fontId="1" fillId="4" borderId="9" xfId="3" applyNumberFormat="1" applyFont="1" applyFill="1" applyBorder="1" applyAlignment="1" applyProtection="1">
      <alignment horizontal="left" vertical="center"/>
      <protection locked="0"/>
    </xf>
    <xf numFmtId="49" fontId="1" fillId="4" borderId="7" xfId="3" applyNumberFormat="1" applyFont="1" applyFill="1" applyBorder="1" applyAlignment="1" applyProtection="1">
      <alignment horizontal="left" vertical="center"/>
      <protection locked="0"/>
    </xf>
    <xf numFmtId="0" fontId="43" fillId="0" borderId="97" xfId="4" applyFill="1" applyBorder="1" applyAlignment="1" applyProtection="1">
      <alignment horizontal="center" vertical="center" wrapText="1"/>
      <protection locked="0" hidden="1"/>
    </xf>
    <xf numFmtId="0" fontId="43" fillId="0" borderId="98" xfId="4" applyFill="1" applyBorder="1" applyAlignment="1" applyProtection="1">
      <alignment horizontal="center" vertical="center" wrapText="1"/>
      <protection locked="0" hidden="1"/>
    </xf>
    <xf numFmtId="166" fontId="13" fillId="3" borderId="39" xfId="2" applyNumberFormat="1" applyFont="1" applyFill="1" applyBorder="1" applyAlignment="1">
      <alignment horizontal="center" vertical="center"/>
    </xf>
    <xf numFmtId="166" fontId="13" fillId="3" borderId="40" xfId="2" applyNumberFormat="1" applyFont="1" applyFill="1" applyBorder="1" applyAlignment="1">
      <alignment horizontal="center" vertical="center"/>
    </xf>
    <xf numFmtId="167" fontId="1" fillId="4" borderId="8" xfId="0" applyNumberFormat="1" applyFont="1" applyFill="1" applyBorder="1" applyAlignment="1" applyProtection="1">
      <alignment horizontal="left" vertical="center"/>
      <protection locked="0"/>
    </xf>
    <xf numFmtId="0" fontId="38" fillId="5" borderId="45" xfId="2" applyFont="1" applyFill="1" applyBorder="1" applyAlignment="1">
      <alignment horizontal="center" vertical="center"/>
    </xf>
    <xf numFmtId="0" fontId="38" fillId="5" borderId="59" xfId="2" applyFont="1" applyFill="1" applyBorder="1" applyAlignment="1">
      <alignment horizontal="center" vertical="center"/>
    </xf>
    <xf numFmtId="0" fontId="38" fillId="5" borderId="47" xfId="2" applyFont="1" applyFill="1" applyBorder="1" applyAlignment="1">
      <alignment horizontal="center" vertical="center"/>
    </xf>
    <xf numFmtId="166" fontId="13" fillId="3" borderId="21" xfId="2" applyNumberFormat="1" applyFont="1" applyFill="1" applyBorder="1" applyAlignment="1">
      <alignment horizontal="center" vertical="center"/>
    </xf>
    <xf numFmtId="166" fontId="13" fillId="3" borderId="41" xfId="2" applyNumberFormat="1" applyFont="1" applyFill="1" applyBorder="1" applyAlignment="1">
      <alignment horizontal="center" vertical="center"/>
    </xf>
    <xf numFmtId="164" fontId="14" fillId="3" borderId="0" xfId="3" applyNumberFormat="1" applyFont="1" applyFill="1" applyAlignment="1">
      <alignment horizontal="left" vertical="center" wrapText="1"/>
    </xf>
    <xf numFmtId="166" fontId="13" fillId="3" borderId="24" xfId="2" applyNumberFormat="1" applyFont="1" applyFill="1" applyBorder="1" applyAlignment="1">
      <alignment horizontal="center" vertical="center"/>
    </xf>
    <xf numFmtId="166" fontId="13" fillId="3" borderId="44" xfId="2" applyNumberFormat="1" applyFont="1" applyFill="1" applyBorder="1" applyAlignment="1">
      <alignment horizontal="center" vertical="center"/>
    </xf>
    <xf numFmtId="166" fontId="13" fillId="3" borderId="20" xfId="2" applyNumberFormat="1" applyFont="1" applyFill="1" applyBorder="1" applyAlignment="1">
      <alignment horizontal="center" vertical="center"/>
    </xf>
    <xf numFmtId="166" fontId="13" fillId="3" borderId="48" xfId="2" applyNumberFormat="1" applyFont="1" applyFill="1" applyBorder="1" applyAlignment="1">
      <alignment horizontal="center" vertical="center"/>
    </xf>
    <xf numFmtId="0" fontId="26" fillId="3" borderId="0" xfId="3" applyFont="1" applyFill="1" applyAlignment="1">
      <alignment horizontal="right"/>
    </xf>
    <xf numFmtId="0" fontId="3" fillId="3" borderId="0" xfId="3" applyFont="1" applyFill="1" applyAlignment="1">
      <alignment horizontal="right"/>
    </xf>
    <xf numFmtId="49" fontId="14" fillId="3" borderId="0" xfId="3" applyNumberFormat="1" applyFont="1" applyFill="1" applyAlignment="1">
      <alignment vertical="center"/>
    </xf>
    <xf numFmtId="0" fontId="7" fillId="4" borderId="10" xfId="0" applyFont="1" applyFill="1" applyBorder="1" applyAlignment="1" applyProtection="1">
      <alignment horizontal="left" vertical="center"/>
      <protection locked="0"/>
    </xf>
    <xf numFmtId="49" fontId="1" fillId="4" borderId="8" xfId="3" applyNumberFormat="1" applyFont="1" applyFill="1" applyBorder="1" applyAlignment="1">
      <alignment horizontal="left" vertical="center"/>
    </xf>
    <xf numFmtId="166" fontId="13" fillId="3" borderId="54" xfId="2" applyNumberFormat="1" applyFont="1" applyFill="1" applyBorder="1" applyAlignment="1">
      <alignment horizontal="center" vertical="center"/>
    </xf>
    <xf numFmtId="166" fontId="13" fillId="3" borderId="55" xfId="2" applyNumberFormat="1" applyFont="1" applyFill="1" applyBorder="1" applyAlignment="1">
      <alignment horizontal="center" vertical="center"/>
    </xf>
    <xf numFmtId="166" fontId="13" fillId="3" borderId="82" xfId="2" applyNumberFormat="1" applyFont="1" applyFill="1" applyBorder="1" applyAlignment="1">
      <alignment horizontal="center" vertical="center"/>
    </xf>
    <xf numFmtId="166" fontId="13" fillId="3" borderId="78" xfId="2" applyNumberFormat="1" applyFont="1" applyFill="1" applyBorder="1" applyAlignment="1">
      <alignment horizontal="center" vertical="center"/>
    </xf>
    <xf numFmtId="0" fontId="7" fillId="3" borderId="52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1" fontId="7" fillId="3" borderId="19" xfId="2" applyNumberFormat="1" applyFont="1" applyFill="1" applyBorder="1" applyAlignment="1">
      <alignment horizontal="center" vertical="center"/>
    </xf>
    <xf numFmtId="1" fontId="7" fillId="3" borderId="1" xfId="2" applyNumberFormat="1" applyFont="1" applyFill="1" applyBorder="1" applyAlignment="1">
      <alignment horizontal="left" vertical="center"/>
    </xf>
    <xf numFmtId="1" fontId="7" fillId="3" borderId="89" xfId="2" applyNumberFormat="1" applyFont="1" applyFill="1" applyBorder="1" applyAlignment="1">
      <alignment horizontal="left" vertical="center"/>
    </xf>
    <xf numFmtId="1" fontId="7" fillId="3" borderId="52" xfId="2" applyNumberFormat="1" applyFont="1" applyFill="1" applyBorder="1" applyAlignment="1">
      <alignment horizontal="center" vertical="center"/>
    </xf>
    <xf numFmtId="0" fontId="7" fillId="3" borderId="56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0" fontId="7" fillId="3" borderId="92" xfId="0" applyFont="1" applyFill="1" applyBorder="1" applyAlignment="1">
      <alignment horizontal="center" vertical="center"/>
    </xf>
    <xf numFmtId="0" fontId="38" fillId="5" borderId="18" xfId="2" applyFont="1" applyFill="1" applyBorder="1" applyAlignment="1">
      <alignment horizontal="left" vertical="center"/>
    </xf>
    <xf numFmtId="0" fontId="38" fillId="5" borderId="16" xfId="2" applyFont="1" applyFill="1" applyBorder="1" applyAlignment="1">
      <alignment horizontal="center" vertical="center"/>
    </xf>
    <xf numFmtId="0" fontId="38" fillId="5" borderId="18" xfId="2" applyFont="1" applyFill="1" applyBorder="1" applyAlignment="1">
      <alignment horizontal="center" vertical="center"/>
    </xf>
    <xf numFmtId="164" fontId="14" fillId="4" borderId="0" xfId="3" applyNumberFormat="1" applyFont="1" applyFill="1" applyAlignment="1">
      <alignment horizontal="left" vertical="center" wrapText="1"/>
    </xf>
    <xf numFmtId="166" fontId="13" fillId="3" borderId="15" xfId="2" applyNumberFormat="1" applyFont="1" applyFill="1" applyBorder="1" applyAlignment="1">
      <alignment horizontal="center" vertical="center"/>
    </xf>
    <xf numFmtId="166" fontId="13" fillId="3" borderId="19" xfId="2" applyNumberFormat="1" applyFont="1" applyFill="1" applyBorder="1" applyAlignment="1">
      <alignment horizontal="center" vertical="center"/>
    </xf>
    <xf numFmtId="0" fontId="7" fillId="3" borderId="21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1" fontId="7" fillId="3" borderId="15" xfId="2" applyNumberFormat="1" applyFont="1" applyFill="1" applyBorder="1" applyAlignment="1">
      <alignment horizontal="center" vertical="center"/>
    </xf>
    <xf numFmtId="0" fontId="38" fillId="5" borderId="16" xfId="2" applyFont="1" applyFill="1" applyBorder="1" applyAlignment="1">
      <alignment horizontal="left" vertical="center"/>
    </xf>
    <xf numFmtId="1" fontId="7" fillId="3" borderId="19" xfId="2" applyNumberFormat="1" applyFont="1" applyFill="1" applyBorder="1" applyAlignment="1">
      <alignment horizontal="left" vertical="center"/>
    </xf>
    <xf numFmtId="0" fontId="38" fillId="5" borderId="18" xfId="2" applyFont="1" applyFill="1" applyBorder="1" applyAlignment="1">
      <alignment horizontal="right" vertical="center"/>
    </xf>
    <xf numFmtId="0" fontId="7" fillId="3" borderId="23" xfId="0" applyFont="1" applyFill="1" applyBorder="1" applyAlignment="1">
      <alignment horizontal="center" vertical="center"/>
    </xf>
    <xf numFmtId="0" fontId="7" fillId="3" borderId="28" xfId="0" applyFont="1" applyFill="1" applyBorder="1" applyAlignment="1">
      <alignment horizontal="center" vertical="center"/>
    </xf>
    <xf numFmtId="0" fontId="7" fillId="3" borderId="89" xfId="0" applyFont="1" applyFill="1" applyBorder="1" applyAlignment="1">
      <alignment horizontal="right" vertical="center"/>
    </xf>
    <xf numFmtId="1" fontId="7" fillId="3" borderId="92" xfId="2" applyNumberFormat="1" applyFont="1" applyFill="1" applyBorder="1" applyAlignment="1">
      <alignment horizontal="center" vertical="center"/>
    </xf>
    <xf numFmtId="0" fontId="7" fillId="3" borderId="92" xfId="0" applyFont="1" applyFill="1" applyBorder="1" applyAlignment="1">
      <alignment horizontal="right" vertical="center"/>
    </xf>
    <xf numFmtId="0" fontId="7" fillId="3" borderId="1" xfId="0" applyFont="1" applyFill="1" applyBorder="1" applyAlignment="1">
      <alignment horizontal="right" vertical="center"/>
    </xf>
    <xf numFmtId="0" fontId="7" fillId="3" borderId="89" xfId="0" applyFont="1" applyFill="1" applyBorder="1" applyAlignment="1">
      <alignment horizontal="center" vertical="center"/>
    </xf>
    <xf numFmtId="1" fontId="7" fillId="3" borderId="89" xfId="2" applyNumberFormat="1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right" vertical="center"/>
    </xf>
    <xf numFmtId="1" fontId="7" fillId="3" borderId="19" xfId="2" applyNumberFormat="1" applyFont="1" applyFill="1" applyBorder="1" applyAlignment="1">
      <alignment horizontal="right" vertical="center"/>
    </xf>
    <xf numFmtId="1" fontId="7" fillId="3" borderId="92" xfId="2" applyNumberFormat="1" applyFont="1" applyFill="1" applyBorder="1" applyAlignment="1">
      <alignment horizontal="right" vertical="center"/>
    </xf>
    <xf numFmtId="1" fontId="7" fillId="3" borderId="1" xfId="2" applyNumberFormat="1" applyFont="1" applyFill="1" applyBorder="1" applyAlignment="1">
      <alignment horizontal="right" vertical="center"/>
    </xf>
    <xf numFmtId="1" fontId="7" fillId="3" borderId="89" xfId="2" applyNumberFormat="1" applyFont="1" applyFill="1" applyBorder="1" applyAlignment="1">
      <alignment horizontal="right" vertical="center"/>
    </xf>
    <xf numFmtId="166" fontId="13" fillId="3" borderId="63" xfId="2" applyNumberFormat="1" applyFont="1" applyFill="1" applyBorder="1" applyAlignment="1">
      <alignment horizontal="center" vertical="center"/>
    </xf>
    <xf numFmtId="166" fontId="13" fillId="3" borderId="64" xfId="2" applyNumberFormat="1" applyFont="1" applyFill="1" applyBorder="1" applyAlignment="1">
      <alignment horizontal="center" vertical="center"/>
    </xf>
    <xf numFmtId="166" fontId="13" fillId="3" borderId="75" xfId="2" applyNumberFormat="1" applyFont="1" applyFill="1" applyBorder="1" applyAlignment="1">
      <alignment horizontal="center" vertical="center"/>
    </xf>
    <xf numFmtId="166" fontId="13" fillId="3" borderId="76" xfId="2" applyNumberFormat="1" applyFont="1" applyFill="1" applyBorder="1" applyAlignment="1">
      <alignment horizontal="center" vertical="center"/>
    </xf>
    <xf numFmtId="1" fontId="7" fillId="3" borderId="92" xfId="2" applyNumberFormat="1" applyFont="1" applyFill="1" applyBorder="1" applyAlignment="1">
      <alignment horizontal="left" vertical="center"/>
    </xf>
    <xf numFmtId="0" fontId="7" fillId="3" borderId="1" xfId="0" applyFont="1" applyFill="1" applyBorder="1" applyAlignment="1">
      <alignment horizontal="center" vertical="center"/>
    </xf>
    <xf numFmtId="1" fontId="7" fillId="3" borderId="1" xfId="2" applyNumberFormat="1" applyFont="1" applyFill="1" applyBorder="1" applyAlignment="1">
      <alignment horizontal="center" vertical="center"/>
    </xf>
    <xf numFmtId="49" fontId="1" fillId="4" borderId="8" xfId="3" applyNumberFormat="1" applyFont="1" applyFill="1" applyBorder="1" applyAlignment="1" applyProtection="1">
      <alignment horizontal="center" vertical="center"/>
      <protection locked="0"/>
    </xf>
    <xf numFmtId="0" fontId="7" fillId="3" borderId="4" xfId="0" applyFont="1" applyFill="1" applyBorder="1" applyAlignment="1">
      <alignment horizontal="center" vertical="center"/>
    </xf>
    <xf numFmtId="0" fontId="7" fillId="3" borderId="67" xfId="0" applyFont="1" applyFill="1" applyBorder="1" applyAlignment="1">
      <alignment horizontal="center" vertical="center"/>
    </xf>
    <xf numFmtId="166" fontId="13" fillId="3" borderId="65" xfId="2" applyNumberFormat="1" applyFont="1" applyFill="1" applyBorder="1" applyAlignment="1">
      <alignment horizontal="center" vertical="center"/>
    </xf>
    <xf numFmtId="166" fontId="13" fillId="3" borderId="66" xfId="2" applyNumberFormat="1" applyFont="1" applyFill="1" applyBorder="1" applyAlignment="1">
      <alignment horizontal="center" vertical="center"/>
    </xf>
    <xf numFmtId="14" fontId="47" fillId="0" borderId="0" xfId="0" applyNumberFormat="1" applyFont="1" applyAlignment="1">
      <alignment horizontal="left" vertical="top" wrapText="1"/>
    </xf>
    <xf numFmtId="0" fontId="1" fillId="4" borderId="8" xfId="0" applyFont="1" applyFill="1" applyBorder="1" applyAlignment="1" applyProtection="1">
      <alignment horizontal="left" vertical="center"/>
      <protection locked="0"/>
    </xf>
    <xf numFmtId="0" fontId="1" fillId="4" borderId="10" xfId="0" applyFont="1" applyFill="1" applyBorder="1" applyAlignment="1" applyProtection="1">
      <alignment horizontal="left" vertical="center"/>
      <protection locked="0"/>
    </xf>
    <xf numFmtId="0" fontId="25" fillId="4" borderId="10" xfId="0" applyFont="1" applyFill="1" applyBorder="1" applyAlignment="1" applyProtection="1">
      <alignment horizontal="center" vertical="center"/>
      <protection locked="0"/>
    </xf>
    <xf numFmtId="166" fontId="13" fillId="3" borderId="5" xfId="2" applyNumberFormat="1" applyFont="1" applyFill="1" applyBorder="1" applyAlignment="1">
      <alignment horizontal="center" vertical="center"/>
    </xf>
    <xf numFmtId="166" fontId="13" fillId="3" borderId="46" xfId="2" applyNumberFormat="1" applyFont="1" applyFill="1" applyBorder="1" applyAlignment="1">
      <alignment horizontal="center" vertical="center"/>
    </xf>
    <xf numFmtId="166" fontId="13" fillId="3" borderId="52" xfId="2" applyNumberFormat="1" applyFont="1" applyFill="1" applyBorder="1" applyAlignment="1">
      <alignment horizontal="center" vertical="center"/>
    </xf>
    <xf numFmtId="166" fontId="13" fillId="3" borderId="110" xfId="2" applyNumberFormat="1" applyFont="1" applyFill="1" applyBorder="1" applyAlignment="1">
      <alignment horizontal="center" vertical="center"/>
    </xf>
    <xf numFmtId="166" fontId="13" fillId="3" borderId="111" xfId="2" applyNumberFormat="1" applyFont="1" applyFill="1" applyBorder="1" applyAlignment="1">
      <alignment horizontal="center" vertical="center"/>
    </xf>
    <xf numFmtId="166" fontId="13" fillId="3" borderId="27" xfId="2" applyNumberFormat="1" applyFont="1" applyFill="1" applyBorder="1" applyAlignment="1">
      <alignment horizontal="center" vertical="center"/>
    </xf>
    <xf numFmtId="166" fontId="13" fillId="3" borderId="47" xfId="2" applyNumberFormat="1" applyFont="1" applyFill="1" applyBorder="1" applyAlignment="1">
      <alignment horizontal="center" vertical="center"/>
    </xf>
    <xf numFmtId="164" fontId="14" fillId="4" borderId="0" xfId="3" applyNumberFormat="1" applyFont="1" applyFill="1" applyAlignment="1" applyProtection="1">
      <alignment horizontal="left" vertical="center" wrapText="1"/>
      <protection hidden="1"/>
    </xf>
    <xf numFmtId="166" fontId="13" fillId="3" borderId="86" xfId="2" applyNumberFormat="1" applyFont="1" applyFill="1" applyBorder="1" applyAlignment="1">
      <alignment horizontal="center" vertical="center"/>
    </xf>
    <xf numFmtId="166" fontId="13" fillId="3" borderId="87" xfId="2" applyNumberFormat="1" applyFont="1" applyFill="1" applyBorder="1" applyAlignment="1">
      <alignment horizontal="center" vertical="center"/>
    </xf>
    <xf numFmtId="164" fontId="14" fillId="3" borderId="0" xfId="3" applyNumberFormat="1" applyFont="1" applyFill="1" applyAlignment="1" applyProtection="1">
      <alignment horizontal="left" vertical="center" wrapText="1"/>
      <protection hidden="1"/>
    </xf>
    <xf numFmtId="166" fontId="13" fillId="3" borderId="113" xfId="2" applyNumberFormat="1" applyFont="1" applyFill="1" applyBorder="1" applyAlignment="1">
      <alignment horizontal="center" vertical="center"/>
    </xf>
    <xf numFmtId="166" fontId="13" fillId="3" borderId="116" xfId="2" applyNumberFormat="1" applyFont="1" applyFill="1" applyBorder="1" applyAlignment="1">
      <alignment horizontal="center" vertical="center"/>
    </xf>
    <xf numFmtId="166" fontId="13" fillId="3" borderId="22" xfId="2" applyNumberFormat="1" applyFont="1" applyFill="1" applyBorder="1" applyAlignment="1">
      <alignment horizontal="center" vertical="center"/>
    </xf>
    <xf numFmtId="166" fontId="13" fillId="3" borderId="42" xfId="2" applyNumberFormat="1" applyFont="1" applyFill="1" applyBorder="1" applyAlignment="1">
      <alignment horizontal="center" vertical="center"/>
    </xf>
    <xf numFmtId="166" fontId="13" fillId="3" borderId="149" xfId="2" applyNumberFormat="1" applyFont="1" applyFill="1" applyBorder="1" applyAlignment="1">
      <alignment horizontal="center" vertical="center"/>
    </xf>
    <xf numFmtId="166" fontId="13" fillId="3" borderId="150" xfId="2" applyNumberFormat="1" applyFont="1" applyFill="1" applyBorder="1" applyAlignment="1">
      <alignment horizontal="center" vertical="center"/>
    </xf>
    <xf numFmtId="166" fontId="13" fillId="3" borderId="151" xfId="2" applyNumberFormat="1" applyFont="1" applyFill="1" applyBorder="1" applyAlignment="1">
      <alignment horizontal="center" vertical="center"/>
    </xf>
    <xf numFmtId="166" fontId="13" fillId="3" borderId="152" xfId="2" applyNumberFormat="1" applyFont="1" applyFill="1" applyBorder="1" applyAlignment="1">
      <alignment horizontal="center" vertical="center"/>
    </xf>
    <xf numFmtId="49" fontId="1" fillId="4" borderId="1" xfId="3" applyNumberFormat="1" applyFont="1" applyFill="1" applyBorder="1" applyAlignment="1" applyProtection="1">
      <alignment horizontal="left" vertical="center"/>
      <protection locked="0"/>
    </xf>
    <xf numFmtId="1" fontId="1" fillId="4" borderId="1" xfId="2" applyNumberFormat="1" applyFont="1" applyFill="1" applyBorder="1" applyAlignment="1" applyProtection="1">
      <alignment horizontal="center" vertical="center"/>
      <protection locked="0"/>
    </xf>
    <xf numFmtId="0" fontId="1" fillId="4" borderId="63" xfId="0" applyFont="1" applyFill="1" applyBorder="1" applyAlignment="1" applyProtection="1">
      <alignment horizontal="center" vertical="center"/>
      <protection locked="0"/>
    </xf>
    <xf numFmtId="0" fontId="1" fillId="4" borderId="92" xfId="0" applyFont="1" applyFill="1" applyBorder="1" applyAlignment="1" applyProtection="1">
      <alignment horizontal="center" vertical="center"/>
      <protection locked="0"/>
    </xf>
    <xf numFmtId="1" fontId="1" fillId="4" borderId="89" xfId="2" applyNumberFormat="1" applyFont="1" applyFill="1" applyBorder="1" applyAlignment="1" applyProtection="1">
      <alignment horizontal="center" vertical="center"/>
      <protection locked="0"/>
    </xf>
    <xf numFmtId="1" fontId="1" fillId="6" borderId="1" xfId="2" applyNumberFormat="1" applyFont="1" applyFill="1" applyBorder="1" applyAlignment="1">
      <alignment horizontal="right" vertical="center"/>
    </xf>
    <xf numFmtId="1" fontId="1" fillId="4" borderId="19" xfId="2" applyNumberFormat="1" applyFont="1" applyFill="1" applyBorder="1" applyAlignment="1" applyProtection="1">
      <alignment horizontal="center" vertical="center"/>
      <protection locked="0"/>
    </xf>
    <xf numFmtId="0" fontId="1" fillId="3" borderId="81" xfId="0" applyFont="1" applyFill="1" applyBorder="1" applyAlignment="1">
      <alignment horizontal="center" vertical="center"/>
    </xf>
    <xf numFmtId="166" fontId="13" fillId="3" borderId="84" xfId="2" applyNumberFormat="1" applyFont="1" applyFill="1" applyBorder="1" applyAlignment="1">
      <alignment horizontal="center" vertical="center"/>
    </xf>
    <xf numFmtId="166" fontId="13" fillId="3" borderId="91" xfId="2" applyNumberFormat="1" applyFont="1" applyFill="1" applyBorder="1" applyAlignment="1">
      <alignment horizontal="center" vertical="center"/>
    </xf>
    <xf numFmtId="0" fontId="13" fillId="4" borderId="82" xfId="0" applyFont="1" applyFill="1" applyBorder="1" applyAlignment="1" applyProtection="1">
      <alignment horizontal="right" vertical="center"/>
      <protection locked="0"/>
    </xf>
    <xf numFmtId="0" fontId="13" fillId="4" borderId="78" xfId="0" applyFont="1" applyFill="1" applyBorder="1" applyAlignment="1" applyProtection="1">
      <alignment horizontal="right" vertical="center"/>
      <protection locked="0"/>
    </xf>
    <xf numFmtId="0" fontId="1" fillId="4" borderId="1" xfId="0" applyFont="1" applyFill="1" applyBorder="1" applyAlignment="1" applyProtection="1">
      <alignment horizontal="center" vertical="center"/>
      <protection locked="0"/>
    </xf>
    <xf numFmtId="1" fontId="1" fillId="4" borderId="101" xfId="2" applyNumberFormat="1" applyFont="1" applyFill="1" applyBorder="1" applyAlignment="1" applyProtection="1">
      <alignment horizontal="center" vertical="center"/>
      <protection locked="0"/>
    </xf>
    <xf numFmtId="0" fontId="1" fillId="4" borderId="121" xfId="0" applyFont="1" applyFill="1" applyBorder="1" applyAlignment="1" applyProtection="1">
      <alignment horizontal="center" vertical="center"/>
      <protection locked="0"/>
    </xf>
    <xf numFmtId="0" fontId="1" fillId="4" borderId="101" xfId="0" applyFont="1" applyFill="1" applyBorder="1" applyAlignment="1" applyProtection="1">
      <alignment horizontal="center" vertical="center"/>
      <protection locked="0"/>
    </xf>
    <xf numFmtId="0" fontId="1" fillId="3" borderId="92" xfId="0" applyFont="1" applyFill="1" applyBorder="1" applyAlignment="1">
      <alignment horizontal="center" vertical="center"/>
    </xf>
    <xf numFmtId="0" fontId="1" fillId="3" borderId="100" xfId="0" applyFont="1" applyFill="1" applyBorder="1" applyAlignment="1">
      <alignment horizontal="center" vertical="center"/>
    </xf>
    <xf numFmtId="1" fontId="1" fillId="6" borderId="100" xfId="2" applyNumberFormat="1" applyFont="1" applyFill="1" applyBorder="1" applyAlignment="1">
      <alignment horizontal="right" vertical="center"/>
    </xf>
    <xf numFmtId="1" fontId="1" fillId="6" borderId="92" xfId="2" applyNumberFormat="1" applyFont="1" applyFill="1" applyBorder="1" applyAlignment="1">
      <alignment horizontal="right" vertical="center"/>
    </xf>
    <xf numFmtId="1" fontId="1" fillId="6" borderId="81" xfId="2" applyNumberFormat="1" applyFont="1" applyFill="1" applyBorder="1" applyAlignment="1">
      <alignment horizontal="right" vertical="center"/>
    </xf>
    <xf numFmtId="0" fontId="13" fillId="4" borderId="63" xfId="0" applyFont="1" applyFill="1" applyBorder="1" applyAlignment="1" applyProtection="1">
      <alignment horizontal="right" vertical="center"/>
      <protection locked="0"/>
    </xf>
    <xf numFmtId="0" fontId="13" fillId="4" borderId="64" xfId="0" applyFont="1" applyFill="1" applyBorder="1" applyAlignment="1" applyProtection="1">
      <alignment horizontal="right" vertical="center"/>
      <protection locked="0"/>
    </xf>
    <xf numFmtId="0" fontId="13" fillId="4" borderId="65" xfId="0" applyFont="1" applyFill="1" applyBorder="1" applyAlignment="1" applyProtection="1">
      <alignment horizontal="right" vertical="center"/>
      <protection locked="0"/>
    </xf>
    <xf numFmtId="0" fontId="13" fillId="4" borderId="66" xfId="0" applyFont="1" applyFill="1" applyBorder="1" applyAlignment="1" applyProtection="1">
      <alignment horizontal="right" vertical="center"/>
      <protection locked="0"/>
    </xf>
    <xf numFmtId="0" fontId="1" fillId="4" borderId="65" xfId="0" applyFont="1" applyFill="1" applyBorder="1" applyAlignment="1" applyProtection="1">
      <alignment horizontal="center" vertical="center"/>
      <protection locked="0"/>
    </xf>
    <xf numFmtId="0" fontId="1" fillId="4" borderId="94" xfId="0" applyFont="1" applyFill="1" applyBorder="1" applyAlignment="1" applyProtection="1">
      <alignment horizontal="center" vertical="center"/>
      <protection locked="0"/>
    </xf>
    <xf numFmtId="1" fontId="1" fillId="6" borderId="93" xfId="2" applyNumberFormat="1" applyFont="1" applyFill="1" applyBorder="1" applyAlignment="1">
      <alignment horizontal="right" vertical="center"/>
    </xf>
    <xf numFmtId="0" fontId="1" fillId="3" borderId="94" xfId="0" applyFont="1" applyFill="1" applyBorder="1" applyAlignment="1">
      <alignment horizontal="center" vertical="center"/>
    </xf>
    <xf numFmtId="0" fontId="1" fillId="4" borderId="82" xfId="0" applyFont="1" applyFill="1" applyBorder="1" applyAlignment="1" applyProtection="1">
      <alignment horizontal="center" vertical="center"/>
      <protection locked="0"/>
    </xf>
    <xf numFmtId="0" fontId="1" fillId="4" borderId="81" xfId="0" applyFont="1" applyFill="1" applyBorder="1" applyAlignment="1" applyProtection="1">
      <alignment horizontal="center" vertical="center"/>
      <protection locked="0"/>
    </xf>
    <xf numFmtId="49" fontId="14" fillId="3" borderId="73" xfId="3" applyNumberFormat="1" applyFont="1" applyFill="1" applyBorder="1" applyAlignment="1">
      <alignment vertical="center"/>
    </xf>
    <xf numFmtId="0" fontId="43" fillId="0" borderId="0" xfId="4" applyProtection="1">
      <protection locked="0" hidden="1"/>
    </xf>
    <xf numFmtId="49" fontId="1" fillId="4" borderId="10" xfId="0" applyNumberFormat="1" applyFont="1" applyFill="1" applyBorder="1" applyAlignment="1" applyProtection="1">
      <alignment horizontal="left" vertical="center"/>
      <protection locked="0"/>
    </xf>
    <xf numFmtId="49" fontId="1" fillId="4" borderId="96" xfId="3" applyNumberFormat="1" applyFont="1" applyFill="1" applyBorder="1" applyAlignment="1" applyProtection="1">
      <alignment horizontal="right" vertical="center"/>
      <protection locked="0"/>
    </xf>
    <xf numFmtId="167" fontId="1" fillId="4" borderId="10" xfId="0" applyNumberFormat="1" applyFont="1" applyFill="1" applyBorder="1" applyAlignment="1" applyProtection="1">
      <alignment horizontal="left" vertical="center"/>
      <protection locked="0"/>
    </xf>
    <xf numFmtId="167" fontId="1" fillId="6" borderId="8" xfId="0" applyNumberFormat="1" applyFont="1" applyFill="1" applyBorder="1" applyAlignment="1" applyProtection="1">
      <alignment horizontal="left" vertical="center"/>
      <protection locked="0"/>
    </xf>
    <xf numFmtId="166" fontId="13" fillId="3" borderId="109" xfId="2" applyNumberFormat="1" applyFont="1" applyFill="1" applyBorder="1" applyAlignment="1">
      <alignment horizontal="center" vertical="center"/>
    </xf>
    <xf numFmtId="0" fontId="38" fillId="5" borderId="108" xfId="2" applyFont="1" applyFill="1" applyBorder="1" applyAlignment="1">
      <alignment horizontal="center" vertical="center"/>
    </xf>
    <xf numFmtId="166" fontId="13" fillId="3" borderId="26" xfId="2" applyNumberFormat="1" applyFont="1" applyFill="1" applyBorder="1" applyAlignment="1">
      <alignment horizontal="center" vertical="center"/>
    </xf>
    <xf numFmtId="166" fontId="7" fillId="3" borderId="0" xfId="2" applyNumberFormat="1" applyFont="1" applyFill="1" applyAlignment="1">
      <alignment horizontal="center" vertical="center"/>
    </xf>
    <xf numFmtId="0" fontId="38" fillId="5" borderId="103" xfId="2" applyFont="1" applyFill="1" applyBorder="1" applyAlignment="1">
      <alignment horizontal="center" vertical="center"/>
    </xf>
    <xf numFmtId="0" fontId="38" fillId="5" borderId="104" xfId="2" applyFont="1" applyFill="1" applyBorder="1" applyAlignment="1">
      <alignment horizontal="center" vertical="center"/>
    </xf>
    <xf numFmtId="0" fontId="38" fillId="5" borderId="106" xfId="2" applyFont="1" applyFill="1" applyBorder="1" applyAlignment="1">
      <alignment horizontal="center" vertical="center"/>
    </xf>
    <xf numFmtId="0" fontId="38" fillId="3" borderId="0" xfId="2" applyFont="1" applyFill="1" applyAlignment="1">
      <alignment horizontal="center" vertical="center"/>
    </xf>
    <xf numFmtId="49" fontId="1" fillId="3" borderId="73" xfId="3" applyNumberFormat="1" applyFont="1" applyFill="1" applyBorder="1" applyAlignment="1">
      <alignment horizontal="left" vertical="center"/>
    </xf>
    <xf numFmtId="49" fontId="1" fillId="3" borderId="0" xfId="3" applyNumberFormat="1" applyFont="1" applyFill="1" applyAlignment="1">
      <alignment horizontal="left" vertical="center"/>
    </xf>
    <xf numFmtId="49" fontId="1" fillId="4" borderId="95" xfId="0" applyNumberFormat="1" applyFont="1" applyFill="1" applyBorder="1" applyAlignment="1" applyProtection="1">
      <alignment horizontal="left" vertical="center"/>
      <protection locked="0"/>
    </xf>
    <xf numFmtId="167" fontId="1" fillId="4" borderId="95" xfId="0" applyNumberFormat="1" applyFont="1" applyFill="1" applyBorder="1" applyAlignment="1" applyProtection="1">
      <alignment horizontal="left" vertical="center"/>
      <protection locked="0"/>
    </xf>
    <xf numFmtId="49" fontId="1" fillId="4" borderId="12" xfId="3" applyNumberFormat="1" applyFont="1" applyFill="1" applyBorder="1" applyAlignment="1">
      <alignment horizontal="right" vertical="center"/>
    </xf>
    <xf numFmtId="49" fontId="1" fillId="4" borderId="10" xfId="3" applyNumberFormat="1" applyFont="1" applyFill="1" applyBorder="1" applyAlignment="1">
      <alignment horizontal="right" vertical="center"/>
    </xf>
    <xf numFmtId="49" fontId="14" fillId="3" borderId="73" xfId="3" applyNumberFormat="1" applyFont="1" applyFill="1" applyBorder="1" applyAlignment="1">
      <alignment horizontal="left" vertical="center"/>
    </xf>
    <xf numFmtId="49" fontId="43" fillId="4" borderId="0" xfId="4" applyNumberFormat="1" applyFill="1" applyBorder="1" applyAlignment="1" applyProtection="1">
      <alignment horizontal="left" vertical="top" wrapText="1"/>
      <protection locked="0" hidden="1"/>
    </xf>
  </cellXfs>
  <cellStyles count="5">
    <cellStyle name="Lien hypertexte" xfId="4" builtinId="8"/>
    <cellStyle name="Normal" xfId="0" builtinId="0"/>
    <cellStyle name="Standard 2" xfId="1" xr:uid="{00000000-0005-0000-0000-000002000000}"/>
    <cellStyle name="Standard_Acitop-Spezifikationen Jan 041" xfId="2" xr:uid="{00000000-0005-0000-0000-000003000000}"/>
    <cellStyle name="Standard_Tabelle1" xfId="3" xr:uid="{00000000-0005-0000-0000-000004000000}"/>
  </cellStyles>
  <dxfs count="66">
    <dxf>
      <fill>
        <patternFill>
          <bgColor indexed="51"/>
        </patternFill>
      </fill>
    </dxf>
    <dxf>
      <fill>
        <patternFill>
          <bgColor indexed="51"/>
        </patternFill>
      </fill>
    </dxf>
    <dxf>
      <font>
        <strike/>
        <color rgb="FFFF0000"/>
      </font>
    </dxf>
    <dxf>
      <font>
        <b val="0"/>
        <i/>
        <strike val="0"/>
        <color indexed="10"/>
      </font>
      <fill>
        <patternFill>
          <bgColor indexed="47"/>
        </patternFill>
      </fill>
    </dxf>
    <dxf>
      <font>
        <b val="0"/>
        <i/>
        <strike/>
        <color indexed="10"/>
      </font>
      <fill>
        <patternFill>
          <bgColor indexed="47"/>
        </patternFill>
      </fill>
    </dxf>
    <dxf>
      <font>
        <strike val="0"/>
        <color auto="1"/>
      </font>
    </dxf>
    <dxf>
      <font>
        <strike/>
        <color rgb="FFFF0000"/>
      </font>
    </dxf>
    <dxf>
      <fill>
        <patternFill>
          <bgColor indexed="51"/>
        </patternFill>
      </fill>
    </dxf>
    <dxf>
      <font>
        <b val="0"/>
        <i/>
        <strike val="0"/>
        <color indexed="10"/>
      </font>
      <fill>
        <patternFill>
          <bgColor indexed="47"/>
        </patternFill>
      </fill>
    </dxf>
    <dxf>
      <font>
        <b val="0"/>
        <i/>
        <strike val="0"/>
        <color indexed="10"/>
      </font>
      <fill>
        <patternFill>
          <bgColor indexed="47"/>
        </patternFill>
      </fill>
    </dxf>
    <dxf>
      <font>
        <b val="0"/>
        <i/>
        <strike val="0"/>
        <color indexed="10"/>
      </font>
      <fill>
        <patternFill>
          <bgColor indexed="47"/>
        </patternFill>
      </fill>
    </dxf>
    <dxf>
      <font>
        <b val="0"/>
        <i/>
        <color indexed="10"/>
      </font>
      <fill>
        <patternFill>
          <bgColor indexed="47"/>
        </patternFill>
      </fill>
    </dxf>
    <dxf>
      <font>
        <strike/>
        <color rgb="FFFF0000"/>
      </font>
    </dxf>
    <dxf>
      <font>
        <strike/>
        <color rgb="FFFF0000"/>
      </font>
    </dxf>
    <dxf>
      <font>
        <b val="0"/>
        <i/>
        <color indexed="10"/>
      </font>
      <fill>
        <patternFill>
          <bgColor indexed="47"/>
        </patternFill>
      </fill>
    </dxf>
    <dxf>
      <font>
        <strike/>
        <color rgb="FFFF0000"/>
      </font>
    </dxf>
    <dxf>
      <font>
        <strike/>
        <color rgb="FFFF0000"/>
      </font>
    </dxf>
    <dxf>
      <font>
        <b val="0"/>
        <i/>
        <strike val="0"/>
        <color indexed="10"/>
      </font>
      <fill>
        <patternFill>
          <bgColor indexed="47"/>
        </patternFill>
      </fill>
    </dxf>
    <dxf>
      <font>
        <b val="0"/>
        <i/>
        <color indexed="10"/>
      </font>
      <fill>
        <patternFill>
          <bgColor indexed="47"/>
        </patternFill>
      </fill>
    </dxf>
    <dxf>
      <font>
        <b val="0"/>
        <i/>
        <strike/>
        <color indexed="10"/>
      </font>
      <fill>
        <patternFill>
          <bgColor indexed="47"/>
        </patternFill>
      </fill>
    </dxf>
    <dxf>
      <font>
        <strike val="0"/>
        <color auto="1"/>
      </font>
    </dxf>
    <dxf>
      <font>
        <b val="0"/>
        <i/>
        <strike val="0"/>
        <color indexed="10"/>
      </font>
      <fill>
        <patternFill>
          <bgColor indexed="47"/>
        </patternFill>
      </fill>
    </dxf>
    <dxf>
      <font>
        <strike/>
        <color rgb="FFFF0000"/>
      </font>
    </dxf>
    <dxf>
      <font>
        <strike/>
        <color rgb="FFFF0000"/>
      </font>
    </dxf>
    <dxf>
      <font>
        <strike/>
        <color rgb="FFFF0000"/>
      </font>
      <fill>
        <patternFill patternType="none">
          <bgColor auto="1"/>
        </patternFill>
      </fill>
    </dxf>
    <dxf>
      <font>
        <strike/>
        <color rgb="FFFF0000"/>
      </font>
    </dxf>
    <dxf>
      <font>
        <b val="0"/>
        <i/>
        <strike/>
        <color indexed="10"/>
      </font>
      <fill>
        <patternFill>
          <bgColor indexed="47"/>
        </patternFill>
      </fill>
    </dxf>
    <dxf>
      <font>
        <strike val="0"/>
        <color auto="1"/>
      </font>
    </dxf>
    <dxf>
      <font>
        <b val="0"/>
        <i/>
        <strike/>
        <color indexed="10"/>
      </font>
      <fill>
        <patternFill>
          <bgColor indexed="47"/>
        </patternFill>
      </fill>
    </dxf>
    <dxf>
      <font>
        <strike val="0"/>
        <color auto="1"/>
      </font>
    </dxf>
    <dxf>
      <font>
        <b val="0"/>
        <i/>
        <strike/>
        <color indexed="10"/>
      </font>
      <fill>
        <patternFill>
          <bgColor indexed="47"/>
        </patternFill>
      </fill>
    </dxf>
    <dxf>
      <font>
        <strike val="0"/>
        <color auto="1"/>
      </font>
    </dxf>
    <dxf>
      <font>
        <b val="0"/>
        <i/>
        <strike/>
        <color indexed="10"/>
      </font>
      <fill>
        <patternFill>
          <bgColor indexed="47"/>
        </patternFill>
      </fill>
    </dxf>
    <dxf>
      <font>
        <strike val="0"/>
        <color auto="1"/>
      </font>
    </dxf>
    <dxf>
      <font>
        <b val="0"/>
        <i/>
        <strike/>
        <color indexed="10"/>
      </font>
      <fill>
        <patternFill>
          <bgColor indexed="47"/>
        </patternFill>
      </fill>
    </dxf>
    <dxf>
      <font>
        <strike val="0"/>
        <color auto="1"/>
      </font>
    </dxf>
    <dxf>
      <fill>
        <patternFill>
          <bgColor indexed="51"/>
        </patternFill>
      </fill>
    </dxf>
    <dxf>
      <font>
        <b val="0"/>
        <i/>
        <strike val="0"/>
        <color indexed="10"/>
      </font>
      <fill>
        <patternFill>
          <bgColor indexed="47"/>
        </patternFill>
      </fill>
    </dxf>
    <dxf>
      <font>
        <b val="0"/>
        <i/>
        <strike val="0"/>
        <color indexed="10"/>
      </font>
      <fill>
        <patternFill>
          <bgColor indexed="47"/>
        </patternFill>
      </fill>
    </dxf>
    <dxf>
      <font>
        <b val="0"/>
        <i/>
        <strike/>
        <color indexed="10"/>
      </font>
      <fill>
        <patternFill>
          <bgColor indexed="47"/>
        </patternFill>
      </fill>
    </dxf>
    <dxf>
      <font>
        <strike val="0"/>
        <color auto="1"/>
      </font>
    </dxf>
    <dxf>
      <font>
        <b val="0"/>
        <i/>
        <strike/>
        <color indexed="10"/>
      </font>
      <fill>
        <patternFill>
          <bgColor indexed="47"/>
        </patternFill>
      </fill>
    </dxf>
    <dxf>
      <font>
        <strike val="0"/>
        <color auto="1"/>
      </font>
    </dxf>
    <dxf>
      <fill>
        <patternFill>
          <bgColor indexed="51"/>
        </patternFill>
      </fill>
    </dxf>
    <dxf>
      <font>
        <b val="0"/>
        <i/>
        <color indexed="10"/>
      </font>
      <fill>
        <patternFill>
          <bgColor indexed="47"/>
        </patternFill>
      </fill>
    </dxf>
    <dxf>
      <font>
        <b val="0"/>
        <i/>
        <strike val="0"/>
        <color indexed="10"/>
      </font>
      <fill>
        <patternFill>
          <bgColor indexed="47"/>
        </patternFill>
      </fill>
    </dxf>
    <dxf>
      <font>
        <b val="0"/>
        <i/>
        <strike/>
        <color indexed="10"/>
      </font>
      <fill>
        <patternFill>
          <bgColor indexed="47"/>
        </patternFill>
      </fill>
    </dxf>
    <dxf>
      <font>
        <strike val="0"/>
        <color auto="1"/>
      </font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ont>
        <b val="0"/>
        <i/>
        <strike val="0"/>
        <color indexed="10"/>
      </font>
      <fill>
        <patternFill>
          <bgColor indexed="47"/>
        </patternFill>
      </fill>
    </dxf>
    <dxf>
      <font>
        <b val="0"/>
        <i/>
        <color indexed="10"/>
      </font>
      <fill>
        <patternFill>
          <bgColor indexed="47"/>
        </patternFill>
      </fill>
    </dxf>
    <dxf>
      <font>
        <b val="0"/>
        <i/>
        <strike val="0"/>
        <color indexed="10"/>
      </font>
      <fill>
        <patternFill>
          <bgColor indexed="47"/>
        </patternFill>
      </fill>
    </dxf>
    <dxf>
      <font>
        <b val="0"/>
        <i/>
        <color indexed="10"/>
      </font>
      <fill>
        <patternFill>
          <bgColor indexed="47"/>
        </patternFill>
      </fill>
    </dxf>
    <dxf>
      <font>
        <b val="0"/>
        <i/>
        <strike val="0"/>
        <color indexed="10"/>
      </font>
      <fill>
        <patternFill>
          <bgColor indexed="47"/>
        </patternFill>
      </fill>
    </dxf>
    <dxf>
      <font>
        <b val="0"/>
        <i/>
        <color indexed="10"/>
      </font>
      <fill>
        <patternFill>
          <bgColor indexed="47"/>
        </patternFill>
      </fill>
    </dxf>
    <dxf>
      <font>
        <b val="0"/>
        <i/>
        <strike val="0"/>
        <color indexed="10"/>
      </font>
      <fill>
        <patternFill>
          <bgColor indexed="47"/>
        </patternFill>
      </fill>
    </dxf>
    <dxf>
      <font>
        <b val="0"/>
        <i/>
        <strike/>
        <color indexed="10"/>
      </font>
      <fill>
        <patternFill>
          <bgColor indexed="47"/>
        </patternFill>
      </fill>
    </dxf>
    <dxf>
      <font>
        <strike val="0"/>
        <color auto="1"/>
      </font>
    </dxf>
    <dxf>
      <font>
        <b val="0"/>
        <i/>
        <strike/>
        <color indexed="10"/>
      </font>
      <fill>
        <patternFill>
          <bgColor indexed="47"/>
        </patternFill>
      </fill>
    </dxf>
    <dxf>
      <font>
        <strike val="0"/>
        <color auto="1"/>
      </font>
    </dxf>
    <dxf>
      <font>
        <b val="0"/>
        <i/>
        <strike/>
        <color indexed="10"/>
      </font>
      <fill>
        <patternFill>
          <bgColor indexed="47"/>
        </patternFill>
      </fill>
    </dxf>
    <dxf>
      <font>
        <strike val="0"/>
        <color auto="1"/>
      </font>
    </dxf>
    <dxf>
      <font>
        <b val="0"/>
        <i/>
        <strike val="0"/>
        <color indexed="10"/>
      </font>
      <fill>
        <patternFill>
          <bgColor indexed="47"/>
        </patternFill>
      </fill>
    </dxf>
    <dxf>
      <font>
        <b val="0"/>
        <i/>
        <strike/>
        <color indexed="10"/>
      </font>
      <fill>
        <patternFill>
          <bgColor indexed="47"/>
        </patternFill>
      </fill>
    </dxf>
    <dxf>
      <font>
        <strike val="0"/>
        <color auto="1"/>
      </font>
    </dxf>
  </dxfs>
  <tableStyles count="0" defaultTableStyle="TableStyleMedium9" defaultPivotStyle="PivotStyleLight16"/>
  <colors>
    <mruColors>
      <color rgb="FF002162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ACITOP S.1'!A1"/><Relationship Id="rId13" Type="http://schemas.openxmlformats.org/officeDocument/2006/relationships/hyperlink" Target="#'PYRATOP p.1'!A1"/><Relationship Id="rId18" Type="http://schemas.openxmlformats.org/officeDocument/2006/relationships/image" Target="../media/image8.png"/><Relationship Id="rId3" Type="http://schemas.openxmlformats.org/officeDocument/2006/relationships/hyperlink" Target="#PYRATOP!E3"/><Relationship Id="rId7" Type="http://schemas.openxmlformats.org/officeDocument/2006/relationships/image" Target="../media/image4.png"/><Relationship Id="rId12" Type="http://schemas.openxmlformats.org/officeDocument/2006/relationships/hyperlink" Target="#'Types sp&#233;ciaux (demande)'!E3"/><Relationship Id="rId17" Type="http://schemas.openxmlformats.org/officeDocument/2006/relationships/hyperlink" Target="#'PYRATOP S.2'!A1"/><Relationship Id="rId2" Type="http://schemas.openxmlformats.org/officeDocument/2006/relationships/image" Target="../media/image1.png"/><Relationship Id="rId16" Type="http://schemas.openxmlformats.org/officeDocument/2006/relationships/hyperlink" Target="#'PYRATOP p.2'!A1"/><Relationship Id="rId1" Type="http://schemas.openxmlformats.org/officeDocument/2006/relationships/hyperlink" Target="#'ACITOP p.1'!E3"/><Relationship Id="rId6" Type="http://schemas.openxmlformats.org/officeDocument/2006/relationships/image" Target="../media/image3.png"/><Relationship Id="rId11" Type="http://schemas.openxmlformats.org/officeDocument/2006/relationships/image" Target="../media/image7.png"/><Relationship Id="rId5" Type="http://schemas.openxmlformats.org/officeDocument/2006/relationships/hyperlink" Target="#'ACITOP p.2'!E3"/><Relationship Id="rId15" Type="http://schemas.openxmlformats.org/officeDocument/2006/relationships/hyperlink" Target="#'Types sp&#233;ciaux (commande)'!G3"/><Relationship Id="rId10" Type="http://schemas.openxmlformats.org/officeDocument/2006/relationships/image" Target="../media/image6.png"/><Relationship Id="rId19" Type="http://schemas.openxmlformats.org/officeDocument/2006/relationships/image" Target="../media/image9.png"/><Relationship Id="rId4" Type="http://schemas.openxmlformats.org/officeDocument/2006/relationships/image" Target="../media/image2.png"/><Relationship Id="rId9" Type="http://schemas.openxmlformats.org/officeDocument/2006/relationships/image" Target="../media/image5.png"/><Relationship Id="rId14" Type="http://schemas.openxmlformats.org/officeDocument/2006/relationships/hyperlink" Target="#PYRATOP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cid:image001.png@01D5F3A3.71080EF0" TargetMode="External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3.png"/><Relationship Id="rId4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16.png"/><Relationship Id="rId7" Type="http://schemas.openxmlformats.org/officeDocument/2006/relationships/image" Target="../media/image12.jpe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cid:image001.png@01D5F3A3.71080EF0" TargetMode="External"/><Relationship Id="rId5" Type="http://schemas.openxmlformats.org/officeDocument/2006/relationships/image" Target="../media/image11.png"/><Relationship Id="rId4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13.png"/><Relationship Id="rId5" Type="http://schemas.openxmlformats.org/officeDocument/2006/relationships/image" Target="../media/image12.jpeg"/><Relationship Id="rId4" Type="http://schemas.openxmlformats.org/officeDocument/2006/relationships/image" Target="cid:image001.png@01D5F3A3.71080EF0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cid:image001.png@01D5F3A3.71080EF0" TargetMode="External"/><Relationship Id="rId2" Type="http://schemas.openxmlformats.org/officeDocument/2006/relationships/image" Target="../media/image11.png"/><Relationship Id="rId1" Type="http://schemas.openxmlformats.org/officeDocument/2006/relationships/image" Target="../media/image20.png"/><Relationship Id="rId5" Type="http://schemas.openxmlformats.org/officeDocument/2006/relationships/image" Target="../media/image13.png"/><Relationship Id="rId4" Type="http://schemas.openxmlformats.org/officeDocument/2006/relationships/image" Target="../media/image1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5.png"/><Relationship Id="rId7" Type="http://schemas.openxmlformats.org/officeDocument/2006/relationships/image" Target="../media/image22.png"/><Relationship Id="rId2" Type="http://schemas.openxmlformats.org/officeDocument/2006/relationships/image" Target="../media/image14.png"/><Relationship Id="rId1" Type="http://schemas.openxmlformats.org/officeDocument/2006/relationships/image" Target="../media/image10.png"/><Relationship Id="rId6" Type="http://schemas.openxmlformats.org/officeDocument/2006/relationships/image" Target="cid:image001.png@01D5F3A3.71080EF0" TargetMode="External"/><Relationship Id="rId5" Type="http://schemas.openxmlformats.org/officeDocument/2006/relationships/image" Target="../media/image11.png"/><Relationship Id="rId10" Type="http://schemas.openxmlformats.org/officeDocument/2006/relationships/image" Target="../media/image13.png"/><Relationship Id="rId4" Type="http://schemas.openxmlformats.org/officeDocument/2006/relationships/image" Target="../media/image21.png"/><Relationship Id="rId9" Type="http://schemas.openxmlformats.org/officeDocument/2006/relationships/image" Target="../media/image1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cid:image001.png@01D5F3A3.71080EF0" TargetMode="External"/><Relationship Id="rId1" Type="http://schemas.openxmlformats.org/officeDocument/2006/relationships/image" Target="../media/image11.png"/><Relationship Id="rId5" Type="http://schemas.openxmlformats.org/officeDocument/2006/relationships/image" Target="../media/image13.png"/><Relationship Id="rId4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3</xdr:row>
      <xdr:rowOff>19050</xdr:rowOff>
    </xdr:from>
    <xdr:to>
      <xdr:col>3</xdr:col>
      <xdr:colOff>1009650</xdr:colOff>
      <xdr:row>23</xdr:row>
      <xdr:rowOff>19050</xdr:rowOff>
    </xdr:to>
    <xdr:pic>
      <xdr:nvPicPr>
        <xdr:cNvPr id="10762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A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838200"/>
          <a:ext cx="2476500" cy="321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25</xdr:row>
      <xdr:rowOff>28575</xdr:rowOff>
    </xdr:from>
    <xdr:to>
      <xdr:col>3</xdr:col>
      <xdr:colOff>1009650</xdr:colOff>
      <xdr:row>44</xdr:row>
      <xdr:rowOff>19050</xdr:rowOff>
    </xdr:to>
    <xdr:pic>
      <xdr:nvPicPr>
        <xdr:cNvPr id="10763" name="Grafik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B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391025"/>
          <a:ext cx="2486025" cy="319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9525</xdr:colOff>
      <xdr:row>9</xdr:row>
      <xdr:rowOff>133350</xdr:rowOff>
    </xdr:from>
    <xdr:to>
      <xdr:col>8</xdr:col>
      <xdr:colOff>200025</xdr:colOff>
      <xdr:row>16</xdr:row>
      <xdr:rowOff>28575</xdr:rowOff>
    </xdr:to>
    <xdr:grpSp>
      <xdr:nvGrpSpPr>
        <xdr:cNvPr id="10764" name="Gruppieren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C2A0000}"/>
            </a:ext>
          </a:extLst>
        </xdr:cNvPr>
        <xdr:cNvGrpSpPr>
          <a:grpSpLocks/>
        </xdr:cNvGrpSpPr>
      </xdr:nvGrpSpPr>
      <xdr:grpSpPr bwMode="auto">
        <a:xfrm>
          <a:off x="3288130" y="1958139"/>
          <a:ext cx="2326106" cy="988094"/>
          <a:chOff x="7827680" y="1876703"/>
          <a:chExt cx="2340000" cy="1008000"/>
        </a:xfrm>
        <a:effectLst>
          <a:outerShdw blurRad="63500" sx="102000" sy="102000" algn="ctr" rotWithShape="0">
            <a:prstClr val="black">
              <a:alpha val="40000"/>
            </a:prstClr>
          </a:outerShdw>
        </a:effectLst>
      </xdr:grpSpPr>
      <xdr:sp macro="" textlink="">
        <xdr:nvSpPr>
          <xdr:cNvPr id="19" name="Textfeld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 txBox="1"/>
        </xdr:nvSpPr>
        <xdr:spPr>
          <a:xfrm>
            <a:off x="7827680" y="1876703"/>
            <a:ext cx="2340000" cy="1008000"/>
          </a:xfrm>
          <a:prstGeom prst="rect">
            <a:avLst/>
          </a:prstGeom>
          <a:solidFill>
            <a:schemeClr val="lt1"/>
          </a:solidFill>
          <a:ln w="12700" cmpd="sng">
            <a:solidFill>
              <a:srgbClr val="5B677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1000" b="1">
                <a:solidFill>
                  <a:srgbClr val="002162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Type BV - avec crochets,</a:t>
            </a:r>
            <a:r>
              <a:rPr lang="de-CH" sz="1000" b="1" baseline="0">
                <a:solidFill>
                  <a:srgbClr val="002162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à 1 brin</a:t>
            </a:r>
            <a:endParaRPr lang="de-CH" sz="1000">
              <a:solidFill>
                <a:srgbClr val="002162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10790" name="Grafik 4">
            <a:extLst>
              <a:ext uri="{FF2B5EF4-FFF2-40B4-BE49-F238E27FC236}">
                <a16:creationId xmlns:a16="http://schemas.microsoft.com/office/drawing/2014/main" id="{00000000-0008-0000-0000-0000262A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13551" y="2197934"/>
            <a:ext cx="2001821" cy="6624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323850</xdr:colOff>
      <xdr:row>9</xdr:row>
      <xdr:rowOff>133350</xdr:rowOff>
    </xdr:from>
    <xdr:to>
      <xdr:col>11</xdr:col>
      <xdr:colOff>523875</xdr:colOff>
      <xdr:row>16</xdr:row>
      <xdr:rowOff>38100</xdr:rowOff>
    </xdr:to>
    <xdr:grpSp>
      <xdr:nvGrpSpPr>
        <xdr:cNvPr id="10765" name="Gruppieren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D2A0000}"/>
            </a:ext>
          </a:extLst>
        </xdr:cNvPr>
        <xdr:cNvGrpSpPr>
          <a:grpSpLocks/>
        </xdr:cNvGrpSpPr>
      </xdr:nvGrpSpPr>
      <xdr:grpSpPr bwMode="auto">
        <a:xfrm>
          <a:off x="5738061" y="1958139"/>
          <a:ext cx="2335630" cy="997619"/>
          <a:chOff x="7848903" y="5069475"/>
          <a:chExt cx="2340000" cy="1008000"/>
        </a:xfrm>
        <a:effectLst>
          <a:outerShdw blurRad="63500" sx="102000" sy="102000" algn="ctr" rotWithShape="0">
            <a:prstClr val="black">
              <a:alpha val="40000"/>
            </a:prstClr>
          </a:outerShdw>
        </a:effectLst>
      </xdr:grpSpPr>
      <xdr:sp macro="" textlink="">
        <xdr:nvSpPr>
          <xdr:cNvPr id="22" name="Textfeld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 txBox="1"/>
        </xdr:nvSpPr>
        <xdr:spPr>
          <a:xfrm>
            <a:off x="7848903" y="5069475"/>
            <a:ext cx="2340000" cy="1008000"/>
          </a:xfrm>
          <a:prstGeom prst="rect">
            <a:avLst/>
          </a:prstGeom>
          <a:solidFill>
            <a:schemeClr val="lt1"/>
          </a:solidFill>
          <a:ln w="12700" cmpd="sng">
            <a:solidFill>
              <a:srgbClr val="5B677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1000" b="1">
                <a:solidFill>
                  <a:srgbClr val="002162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Type KV - avec étriers prolongés,</a:t>
            </a:r>
            <a:endParaRPr lang="de-CH" sz="1000">
              <a:solidFill>
                <a:srgbClr val="002162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r>
              <a:rPr lang="de-CH" sz="1000" b="1">
                <a:solidFill>
                  <a:srgbClr val="002162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à 2 brins</a:t>
            </a:r>
            <a:endParaRPr lang="de-CH" sz="1000">
              <a:solidFill>
                <a:srgbClr val="002162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10788" name="Grafik 12">
            <a:extLst>
              <a:ext uri="{FF2B5EF4-FFF2-40B4-BE49-F238E27FC236}">
                <a16:creationId xmlns:a16="http://schemas.microsoft.com/office/drawing/2014/main" id="{00000000-0008-0000-0000-0000242A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61585" y="5412581"/>
            <a:ext cx="2049518" cy="64830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9525</xdr:colOff>
      <xdr:row>3</xdr:row>
      <xdr:rowOff>9525</xdr:rowOff>
    </xdr:from>
    <xdr:to>
      <xdr:col>8</xdr:col>
      <xdr:colOff>200025</xdr:colOff>
      <xdr:row>9</xdr:row>
      <xdr:rowOff>9525</xdr:rowOff>
    </xdr:to>
    <xdr:grpSp>
      <xdr:nvGrpSpPr>
        <xdr:cNvPr id="10766" name="Gruppier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E2A0000}"/>
            </a:ext>
          </a:extLst>
        </xdr:cNvPr>
        <xdr:cNvGrpSpPr>
          <a:grpSpLocks/>
        </xdr:cNvGrpSpPr>
      </xdr:nvGrpSpPr>
      <xdr:grpSpPr bwMode="auto">
        <a:xfrm>
          <a:off x="3288130" y="831683"/>
          <a:ext cx="2326106" cy="1002631"/>
          <a:chOff x="7847135" y="813290"/>
          <a:chExt cx="2342110" cy="989528"/>
        </a:xfrm>
        <a:effectLst>
          <a:outerShdw blurRad="63500" sx="102000" sy="102000" algn="ctr" rotWithShape="0">
            <a:prstClr val="black">
              <a:alpha val="40000"/>
            </a:prstClr>
          </a:outerShdw>
        </a:effectLst>
      </xdr:grpSpPr>
      <xdr:sp macro="" textlink="">
        <xdr:nvSpPr>
          <xdr:cNvPr id="2" name="Textfeld 1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SpPr txBox="1"/>
        </xdr:nvSpPr>
        <xdr:spPr>
          <a:xfrm>
            <a:off x="7847135" y="813290"/>
            <a:ext cx="2342110" cy="989528"/>
          </a:xfrm>
          <a:prstGeom prst="rect">
            <a:avLst/>
          </a:prstGeom>
          <a:solidFill>
            <a:schemeClr val="lt1"/>
          </a:solidFill>
          <a:ln w="12700" cmpd="sng">
            <a:solidFill>
              <a:srgbClr val="5B677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1000" b="1">
                <a:solidFill>
                  <a:srgbClr val="002162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Type B - avec épingles, à 2 brins</a:t>
            </a:r>
            <a:endParaRPr lang="de-CH" sz="1000">
              <a:solidFill>
                <a:srgbClr val="002162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10786" name="Grafik 5">
            <a:extLst>
              <a:ext uri="{FF2B5EF4-FFF2-40B4-BE49-F238E27FC236}">
                <a16:creationId xmlns:a16="http://schemas.microsoft.com/office/drawing/2014/main" id="{00000000-0008-0000-0000-0000222A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09319" y="1099039"/>
            <a:ext cx="2036884" cy="62296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9525</xdr:colOff>
      <xdr:row>17</xdr:row>
      <xdr:rowOff>3009</xdr:rowOff>
    </xdr:from>
    <xdr:to>
      <xdr:col>8</xdr:col>
      <xdr:colOff>209550</xdr:colOff>
      <xdr:row>23</xdr:row>
      <xdr:rowOff>39622</xdr:rowOff>
    </xdr:to>
    <xdr:grpSp>
      <xdr:nvGrpSpPr>
        <xdr:cNvPr id="10767" name="Gruppieren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F2A0000}"/>
            </a:ext>
          </a:extLst>
        </xdr:cNvPr>
        <xdr:cNvGrpSpPr>
          <a:grpSpLocks/>
        </xdr:cNvGrpSpPr>
      </xdr:nvGrpSpPr>
      <xdr:grpSpPr bwMode="auto">
        <a:xfrm>
          <a:off x="3288130" y="3051009"/>
          <a:ext cx="2335631" cy="999139"/>
          <a:chOff x="7844608" y="3010607"/>
          <a:chExt cx="2340000" cy="1013168"/>
        </a:xfrm>
        <a:effectLst>
          <a:outerShdw blurRad="63500" sx="102000" sy="102000" algn="ctr" rotWithShape="0">
            <a:prstClr val="black">
              <a:alpha val="40000"/>
            </a:prstClr>
          </a:outerShdw>
        </a:effectLst>
      </xdr:grpSpPr>
      <xdr:sp macro="" textlink="">
        <xdr:nvSpPr>
          <xdr:cNvPr id="20" name="Textfeld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 txBox="1"/>
        </xdr:nvSpPr>
        <xdr:spPr>
          <a:xfrm>
            <a:off x="7844608" y="3010607"/>
            <a:ext cx="2340000" cy="1011626"/>
          </a:xfrm>
          <a:prstGeom prst="rect">
            <a:avLst/>
          </a:prstGeom>
          <a:solidFill>
            <a:schemeClr val="lt1"/>
          </a:solidFill>
          <a:ln w="12700" cmpd="sng">
            <a:solidFill>
              <a:srgbClr val="5B677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1000" b="1">
                <a:solidFill>
                  <a:srgbClr val="002162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Type BD - profil double, avec épingles, à 2 brins</a:t>
            </a:r>
            <a:endParaRPr lang="de-CH" sz="1000">
              <a:solidFill>
                <a:srgbClr val="002162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10784" name="Grafik 5">
            <a:extLst>
              <a:ext uri="{FF2B5EF4-FFF2-40B4-BE49-F238E27FC236}">
                <a16:creationId xmlns:a16="http://schemas.microsoft.com/office/drawing/2014/main" id="{00000000-0008-0000-0000-0000202A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529"/>
          <a:stretch/>
        </xdr:blipFill>
        <xdr:spPr bwMode="auto">
          <a:xfrm>
            <a:off x="7926974" y="3393904"/>
            <a:ext cx="2090699" cy="62987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323850</xdr:colOff>
      <xdr:row>3</xdr:row>
      <xdr:rowOff>19050</xdr:rowOff>
    </xdr:from>
    <xdr:to>
      <xdr:col>11</xdr:col>
      <xdr:colOff>514350</xdr:colOff>
      <xdr:row>9</xdr:row>
      <xdr:rowOff>19050</xdr:rowOff>
    </xdr:to>
    <xdr:grpSp>
      <xdr:nvGrpSpPr>
        <xdr:cNvPr id="10768" name="Gruppieren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02A0000}"/>
            </a:ext>
          </a:extLst>
        </xdr:cNvPr>
        <xdr:cNvGrpSpPr>
          <a:grpSpLocks/>
        </xdr:cNvGrpSpPr>
      </xdr:nvGrpSpPr>
      <xdr:grpSpPr bwMode="auto">
        <a:xfrm>
          <a:off x="5738061" y="841208"/>
          <a:ext cx="2326105" cy="1002631"/>
          <a:chOff x="7848903" y="5097772"/>
          <a:chExt cx="2340000" cy="1008000"/>
        </a:xfrm>
        <a:effectLst>
          <a:outerShdw blurRad="63500" sx="102000" sy="102000" algn="ctr" rotWithShape="0">
            <a:prstClr val="black">
              <a:alpha val="40000"/>
            </a:prstClr>
          </a:outerShdw>
        </a:effectLst>
      </xdr:grpSpPr>
      <xdr:sp macro="" textlink="">
        <xdr:nvSpPr>
          <xdr:cNvPr id="21" name="Textfeld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 txBox="1"/>
        </xdr:nvSpPr>
        <xdr:spPr>
          <a:xfrm>
            <a:off x="7848903" y="5097772"/>
            <a:ext cx="2340000" cy="1008000"/>
          </a:xfrm>
          <a:prstGeom prst="rect">
            <a:avLst/>
          </a:prstGeom>
          <a:solidFill>
            <a:schemeClr val="lt1"/>
          </a:solidFill>
          <a:ln w="12700" cmpd="sng">
            <a:solidFill>
              <a:srgbClr val="5B677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1000" b="1">
                <a:solidFill>
                  <a:srgbClr val="002162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Type K - avec étriers fermés,</a:t>
            </a:r>
            <a:endParaRPr lang="de-CH" sz="1000">
              <a:solidFill>
                <a:srgbClr val="002162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r>
              <a:rPr lang="de-CH" sz="1000" b="1">
                <a:solidFill>
                  <a:srgbClr val="002162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à 2 brins</a:t>
            </a:r>
            <a:endParaRPr lang="de-CH" sz="1000">
              <a:solidFill>
                <a:srgbClr val="002162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10782" name="Grafik 10">
            <a:extLst>
              <a:ext uri="{FF2B5EF4-FFF2-40B4-BE49-F238E27FC236}">
                <a16:creationId xmlns:a16="http://schemas.microsoft.com/office/drawing/2014/main" id="{00000000-0008-0000-0000-00001E2A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58504" y="5435158"/>
            <a:ext cx="2026323" cy="6268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327431</xdr:colOff>
      <xdr:row>16</xdr:row>
      <xdr:rowOff>123694</xdr:rowOff>
    </xdr:from>
    <xdr:to>
      <xdr:col>11</xdr:col>
      <xdr:colOff>524306</xdr:colOff>
      <xdr:row>19</xdr:row>
      <xdr:rowOff>133350</xdr:rowOff>
    </xdr:to>
    <xdr:sp macro="" textlink="">
      <xdr:nvSpPr>
        <xdr:cNvPr id="29" name="Textfeld 2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5756681" y="3057394"/>
          <a:ext cx="2340000" cy="466856"/>
        </a:xfrm>
        <a:prstGeom prst="rect">
          <a:avLst/>
        </a:prstGeom>
        <a:solidFill>
          <a:schemeClr val="lt1"/>
        </a:solidFill>
        <a:ln w="12700" cmpd="sng">
          <a:solidFill>
            <a:srgbClr val="5B6770"/>
          </a:solidFill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000" b="1">
              <a:solidFill>
                <a:srgbClr val="00216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Type S - types spéciaux</a:t>
          </a:r>
          <a:endParaRPr lang="de-CH" sz="1000">
            <a:solidFill>
              <a:srgbClr val="002162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000" b="1">
              <a:solidFill>
                <a:srgbClr val="00216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Formulaire de demande</a:t>
          </a:r>
          <a:endParaRPr lang="de-CH" sz="1000">
            <a:solidFill>
              <a:srgbClr val="002162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104775</xdr:colOff>
      <xdr:row>31</xdr:row>
      <xdr:rowOff>152400</xdr:rowOff>
    </xdr:from>
    <xdr:to>
      <xdr:col>8</xdr:col>
      <xdr:colOff>200025</xdr:colOff>
      <xdr:row>38</xdr:row>
      <xdr:rowOff>28575</xdr:rowOff>
    </xdr:to>
    <xdr:grpSp>
      <xdr:nvGrpSpPr>
        <xdr:cNvPr id="10770" name="Gruppieren 3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22A0000}"/>
            </a:ext>
          </a:extLst>
        </xdr:cNvPr>
        <xdr:cNvGrpSpPr>
          <a:grpSpLocks/>
        </xdr:cNvGrpSpPr>
      </xdr:nvGrpSpPr>
      <xdr:grpSpPr bwMode="auto">
        <a:xfrm>
          <a:off x="3283117" y="5446295"/>
          <a:ext cx="2331119" cy="999122"/>
          <a:chOff x="7848903" y="5069475"/>
          <a:chExt cx="2340000" cy="1008000"/>
        </a:xfrm>
        <a:effectLst>
          <a:outerShdw blurRad="63500" sx="102000" sy="102000" algn="ctr" rotWithShape="0">
            <a:prstClr val="black">
              <a:alpha val="40000"/>
            </a:prstClr>
          </a:outerShdw>
        </a:effectLst>
      </xdr:grpSpPr>
      <xdr:sp macro="" textlink="">
        <xdr:nvSpPr>
          <xdr:cNvPr id="32" name="Textfeld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 txBox="1"/>
        </xdr:nvSpPr>
        <xdr:spPr>
          <a:xfrm>
            <a:off x="7848903" y="5069475"/>
            <a:ext cx="2340000" cy="1008000"/>
          </a:xfrm>
          <a:prstGeom prst="rect">
            <a:avLst/>
          </a:prstGeom>
          <a:solidFill>
            <a:schemeClr val="lt1"/>
          </a:solidFill>
          <a:ln w="12700" cmpd="sng">
            <a:solidFill>
              <a:srgbClr val="5B677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1000" b="1">
                <a:solidFill>
                  <a:srgbClr val="00216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Type PK - avec étriers fermés</a:t>
            </a:r>
          </a:p>
          <a:p>
            <a:r>
              <a:rPr lang="de-CH" sz="1000" b="1">
                <a:solidFill>
                  <a:srgbClr val="00216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Etriers prolongés côté traction</a:t>
            </a:r>
          </a:p>
        </xdr:txBody>
      </xdr:sp>
      <xdr:pic>
        <xdr:nvPicPr>
          <xdr:cNvPr id="10780" name="Grafik 12">
            <a:extLst>
              <a:ext uri="{FF2B5EF4-FFF2-40B4-BE49-F238E27FC236}">
                <a16:creationId xmlns:a16="http://schemas.microsoft.com/office/drawing/2014/main" id="{00000000-0008-0000-0000-00001C2A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61585" y="5412581"/>
            <a:ext cx="2049518" cy="64830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9525</xdr:colOff>
      <xdr:row>25</xdr:row>
      <xdr:rowOff>9525</xdr:rowOff>
    </xdr:from>
    <xdr:to>
      <xdr:col>8</xdr:col>
      <xdr:colOff>200025</xdr:colOff>
      <xdr:row>31</xdr:row>
      <xdr:rowOff>47625</xdr:rowOff>
    </xdr:to>
    <xdr:grpSp>
      <xdr:nvGrpSpPr>
        <xdr:cNvPr id="10771" name="Gruppieren 3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32A0000}"/>
            </a:ext>
          </a:extLst>
        </xdr:cNvPr>
        <xdr:cNvGrpSpPr>
          <a:grpSpLocks/>
        </xdr:cNvGrpSpPr>
      </xdr:nvGrpSpPr>
      <xdr:grpSpPr bwMode="auto">
        <a:xfrm>
          <a:off x="3288130" y="4340893"/>
          <a:ext cx="2326106" cy="1000627"/>
          <a:chOff x="7847135" y="813290"/>
          <a:chExt cx="2342110" cy="989528"/>
        </a:xfrm>
        <a:effectLst>
          <a:outerShdw blurRad="63500" sx="102000" sy="102000" algn="ctr" rotWithShape="0">
            <a:prstClr val="black">
              <a:alpha val="40000"/>
            </a:prstClr>
          </a:outerShdw>
        </a:effectLst>
      </xdr:grpSpPr>
      <xdr:sp macro="" textlink="">
        <xdr:nvSpPr>
          <xdr:cNvPr id="35" name="Textfeld 34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 txBox="1"/>
        </xdr:nvSpPr>
        <xdr:spPr>
          <a:xfrm>
            <a:off x="7847135" y="813290"/>
            <a:ext cx="2342110" cy="989528"/>
          </a:xfrm>
          <a:prstGeom prst="rect">
            <a:avLst/>
          </a:prstGeom>
          <a:solidFill>
            <a:schemeClr val="lt1"/>
          </a:solidFill>
          <a:ln w="12700" cmpd="sng">
            <a:solidFill>
              <a:srgbClr val="5B677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1000" b="1">
                <a:solidFill>
                  <a:srgbClr val="00216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Type PB - avec épingles, à 2 brins</a:t>
            </a:r>
          </a:p>
        </xdr:txBody>
      </xdr:sp>
      <xdr:pic>
        <xdr:nvPicPr>
          <xdr:cNvPr id="10778" name="Grafik 5">
            <a:extLst>
              <a:ext uri="{FF2B5EF4-FFF2-40B4-BE49-F238E27FC236}">
                <a16:creationId xmlns:a16="http://schemas.microsoft.com/office/drawing/2014/main" id="{00000000-0008-0000-0000-00001A2A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09319" y="1099039"/>
            <a:ext cx="2036884" cy="62296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104073</xdr:colOff>
      <xdr:row>38</xdr:row>
      <xdr:rowOff>110556</xdr:rowOff>
    </xdr:from>
    <xdr:to>
      <xdr:col>8</xdr:col>
      <xdr:colOff>196173</xdr:colOff>
      <xdr:row>41</xdr:row>
      <xdr:rowOff>76200</xdr:rowOff>
    </xdr:to>
    <xdr:sp macro="" textlink="">
      <xdr:nvSpPr>
        <xdr:cNvPr id="37" name="Textfeld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3285423" y="6578031"/>
          <a:ext cx="2340000" cy="451419"/>
        </a:xfrm>
        <a:prstGeom prst="rect">
          <a:avLst/>
        </a:prstGeom>
        <a:solidFill>
          <a:schemeClr val="lt1"/>
        </a:solidFill>
        <a:ln w="12700" cmpd="sng">
          <a:solidFill>
            <a:srgbClr val="5B6770"/>
          </a:solidFill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000" b="1">
              <a:solidFill>
                <a:srgbClr val="002162"/>
              </a:solidFill>
              <a:latin typeface="Arial" panose="020B0604020202020204" pitchFamily="34" charset="0"/>
              <a:cs typeface="Arial" panose="020B0604020202020204" pitchFamily="34" charset="0"/>
            </a:rPr>
            <a:t>Type PS - types spéciaux</a:t>
          </a:r>
        </a:p>
        <a:p>
          <a:r>
            <a:rPr lang="de-CH" sz="1000" b="1">
              <a:solidFill>
                <a:srgbClr val="002162"/>
              </a:solidFill>
              <a:latin typeface="Arial" panose="020B0604020202020204" pitchFamily="34" charset="0"/>
              <a:cs typeface="Arial" panose="020B0604020202020204" pitchFamily="34" charset="0"/>
            </a:rPr>
            <a:t>Formulaire de demande</a:t>
          </a:r>
        </a:p>
      </xdr:txBody>
    </xdr:sp>
    <xdr:clientData/>
  </xdr:twoCellAnchor>
  <xdr:twoCellAnchor>
    <xdr:from>
      <xdr:col>0</xdr:col>
      <xdr:colOff>677634</xdr:colOff>
      <xdr:row>2</xdr:row>
      <xdr:rowOff>163285</xdr:rowOff>
    </xdr:from>
    <xdr:to>
      <xdr:col>3</xdr:col>
      <xdr:colOff>1011009</xdr:colOff>
      <xdr:row>23</xdr:row>
      <xdr:rowOff>28575</xdr:rowOff>
    </xdr:to>
    <xdr:sp macro="" textlink="">
      <xdr:nvSpPr>
        <xdr:cNvPr id="10773" name="Rechteck 24">
          <a:extLst>
            <a:ext uri="{FF2B5EF4-FFF2-40B4-BE49-F238E27FC236}">
              <a16:creationId xmlns:a16="http://schemas.microsoft.com/office/drawing/2014/main" id="{00000000-0008-0000-0000-0000152A0000}"/>
            </a:ext>
          </a:extLst>
        </xdr:cNvPr>
        <xdr:cNvSpPr>
          <a:spLocks noChangeArrowheads="1"/>
        </xdr:cNvSpPr>
      </xdr:nvSpPr>
      <xdr:spPr bwMode="auto">
        <a:xfrm>
          <a:off x="677634" y="819830"/>
          <a:ext cx="2476500" cy="3270477"/>
        </a:xfrm>
        <a:prstGeom prst="rect">
          <a:avLst/>
        </a:prstGeom>
        <a:noFill/>
        <a:ln w="28575" algn="ctr">
          <a:solidFill>
            <a:srgbClr val="5B677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671511</xdr:colOff>
      <xdr:row>25</xdr:row>
      <xdr:rowOff>9525</xdr:rowOff>
    </xdr:from>
    <xdr:to>
      <xdr:col>3</xdr:col>
      <xdr:colOff>1004886</xdr:colOff>
      <xdr:row>44</xdr:row>
      <xdr:rowOff>28575</xdr:rowOff>
    </xdr:to>
    <xdr:sp macro="" textlink="">
      <xdr:nvSpPr>
        <xdr:cNvPr id="10774" name="Rechteck 66">
          <a:extLst>
            <a:ext uri="{FF2B5EF4-FFF2-40B4-BE49-F238E27FC236}">
              <a16:creationId xmlns:a16="http://schemas.microsoft.com/office/drawing/2014/main" id="{00000000-0008-0000-0000-0000162A0000}"/>
            </a:ext>
          </a:extLst>
        </xdr:cNvPr>
        <xdr:cNvSpPr>
          <a:spLocks noChangeArrowheads="1"/>
        </xdr:cNvSpPr>
      </xdr:nvSpPr>
      <xdr:spPr bwMode="auto">
        <a:xfrm>
          <a:off x="671511" y="4397829"/>
          <a:ext cx="2476500" cy="3243942"/>
        </a:xfrm>
        <a:prstGeom prst="rect">
          <a:avLst/>
        </a:prstGeom>
        <a:noFill/>
        <a:ln w="28575" algn="ctr">
          <a:solidFill>
            <a:srgbClr val="5B677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104073</xdr:colOff>
      <xdr:row>42</xdr:row>
      <xdr:rowOff>15306</xdr:rowOff>
    </xdr:from>
    <xdr:to>
      <xdr:col>8</xdr:col>
      <xdr:colOff>196173</xdr:colOff>
      <xdr:row>44</xdr:row>
      <xdr:rowOff>19050</xdr:rowOff>
    </xdr:to>
    <xdr:sp macro="" textlink="">
      <xdr:nvSpPr>
        <xdr:cNvPr id="30" name="Textfeld 2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3285423" y="7130481"/>
          <a:ext cx="2340000" cy="451419"/>
        </a:xfrm>
        <a:prstGeom prst="rect">
          <a:avLst/>
        </a:prstGeom>
        <a:solidFill>
          <a:schemeClr val="lt1"/>
        </a:solidFill>
        <a:ln w="12700" cmpd="sng">
          <a:solidFill>
            <a:srgbClr val="5B6770"/>
          </a:solidFill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000" b="1">
              <a:solidFill>
                <a:srgbClr val="002162"/>
              </a:solidFill>
              <a:latin typeface="Arial" panose="020B0604020202020204" pitchFamily="34" charset="0"/>
              <a:cs typeface="Arial" panose="020B0604020202020204" pitchFamily="34" charset="0"/>
            </a:rPr>
            <a:t>Type PS - types spéciaux</a:t>
          </a:r>
        </a:p>
        <a:p>
          <a:r>
            <a:rPr lang="de-CH" sz="1000" b="1">
              <a:solidFill>
                <a:srgbClr val="002162"/>
              </a:solidFill>
              <a:latin typeface="Arial" panose="020B0604020202020204" pitchFamily="34" charset="0"/>
              <a:cs typeface="Arial" panose="020B0604020202020204" pitchFamily="34" charset="0"/>
            </a:rPr>
            <a:t>Commande (validation par DA)</a:t>
          </a:r>
        </a:p>
      </xdr:txBody>
    </xdr:sp>
    <xdr:clientData/>
  </xdr:twoCellAnchor>
  <xdr:twoCellAnchor>
    <xdr:from>
      <xdr:col>8</xdr:col>
      <xdr:colOff>317906</xdr:colOff>
      <xdr:row>20</xdr:row>
      <xdr:rowOff>37969</xdr:rowOff>
    </xdr:from>
    <xdr:to>
      <xdr:col>11</xdr:col>
      <xdr:colOff>514781</xdr:colOff>
      <xdr:row>23</xdr:row>
      <xdr:rowOff>19050</xdr:rowOff>
    </xdr:to>
    <xdr:sp macro="" textlink="">
      <xdr:nvSpPr>
        <xdr:cNvPr id="31" name="Textfeld 30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5747156" y="3590794"/>
          <a:ext cx="2340000" cy="466856"/>
        </a:xfrm>
        <a:prstGeom prst="rect">
          <a:avLst/>
        </a:prstGeom>
        <a:solidFill>
          <a:schemeClr val="lt1"/>
        </a:solidFill>
        <a:ln w="12700" cmpd="sng">
          <a:solidFill>
            <a:srgbClr val="5B6770"/>
          </a:solidFill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000" b="1">
              <a:solidFill>
                <a:srgbClr val="002162"/>
              </a:solidFill>
              <a:latin typeface="Arial" panose="020B0604020202020204" pitchFamily="34" charset="0"/>
              <a:cs typeface="Arial" panose="020B0604020202020204" pitchFamily="34" charset="0"/>
            </a:rPr>
            <a:t>Type S - types spéciaux</a:t>
          </a:r>
        </a:p>
        <a:p>
          <a:r>
            <a:rPr lang="de-CH" sz="1000" b="1">
              <a:solidFill>
                <a:srgbClr val="002162"/>
              </a:solidFill>
              <a:latin typeface="Arial" panose="020B0604020202020204" pitchFamily="34" charset="0"/>
              <a:cs typeface="Arial" panose="020B0604020202020204" pitchFamily="34" charset="0"/>
            </a:rPr>
            <a:t>Commande (validation par DA)</a:t>
          </a:r>
        </a:p>
      </xdr:txBody>
    </xdr:sp>
    <xdr:clientData/>
  </xdr:twoCellAnchor>
  <xdr:twoCellAnchor>
    <xdr:from>
      <xdr:col>8</xdr:col>
      <xdr:colOff>340895</xdr:colOff>
      <xdr:row>25</xdr:row>
      <xdr:rowOff>0</xdr:rowOff>
    </xdr:from>
    <xdr:to>
      <xdr:col>11</xdr:col>
      <xdr:colOff>524544</xdr:colOff>
      <xdr:row>31</xdr:row>
      <xdr:rowOff>38100</xdr:rowOff>
    </xdr:to>
    <xdr:grpSp>
      <xdr:nvGrpSpPr>
        <xdr:cNvPr id="39" name="Gruppieren 3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6310BCA-6666-47FB-A8BD-8FC797C3D1CE}"/>
            </a:ext>
          </a:extLst>
        </xdr:cNvPr>
        <xdr:cNvGrpSpPr/>
      </xdr:nvGrpSpPr>
      <xdr:grpSpPr>
        <a:xfrm>
          <a:off x="5755106" y="4331368"/>
          <a:ext cx="2319254" cy="1000627"/>
          <a:chOff x="6052051" y="4314156"/>
          <a:chExt cx="2436395" cy="1000627"/>
        </a:xfrm>
      </xdr:grpSpPr>
      <xdr:sp macro="" textlink="">
        <xdr:nvSpPr>
          <xdr:cNvPr id="40" name="Textfeld 39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95141894-8FF6-4310-849A-7CC002CF6A3D}"/>
              </a:ext>
            </a:extLst>
          </xdr:cNvPr>
          <xdr:cNvSpPr txBox="1"/>
        </xdr:nvSpPr>
        <xdr:spPr bwMode="auto">
          <a:xfrm>
            <a:off x="6052051" y="4314156"/>
            <a:ext cx="2436395" cy="1000627"/>
          </a:xfrm>
          <a:prstGeom prst="rect">
            <a:avLst/>
          </a:prstGeom>
          <a:solidFill>
            <a:schemeClr val="lt1"/>
          </a:solidFill>
          <a:ln w="12700" cmpd="sng">
            <a:solidFill>
              <a:srgbClr val="5B6770"/>
            </a:solidFill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1000" b="1">
                <a:solidFill>
                  <a:srgbClr val="00216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TYP PN - avec</a:t>
            </a:r>
            <a:r>
              <a:rPr lang="de-CH" sz="1000" b="1" baseline="0">
                <a:solidFill>
                  <a:srgbClr val="00216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barres droites</a:t>
            </a:r>
            <a:endParaRPr lang="de-CH" sz="10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41" name="Grafik 40">
            <a:extLst>
              <a:ext uri="{FF2B5EF4-FFF2-40B4-BE49-F238E27FC236}">
                <a16:creationId xmlns:a16="http://schemas.microsoft.com/office/drawing/2014/main" id="{4283705F-A637-469C-B0CD-D5DEE9D0B0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/>
          <a:stretch>
            <a:fillRect/>
          </a:stretch>
        </xdr:blipFill>
        <xdr:spPr>
          <a:xfrm>
            <a:off x="7236698" y="4799263"/>
            <a:ext cx="1186704" cy="450748"/>
          </a:xfrm>
          <a:prstGeom prst="rect">
            <a:avLst/>
          </a:prstGeom>
        </xdr:spPr>
      </xdr:pic>
      <xdr:pic>
        <xdr:nvPicPr>
          <xdr:cNvPr id="42" name="Grafik 41">
            <a:extLst>
              <a:ext uri="{FF2B5EF4-FFF2-40B4-BE49-F238E27FC236}">
                <a16:creationId xmlns:a16="http://schemas.microsoft.com/office/drawing/2014/main" id="{4DF0CDB8-5DCB-42B2-9421-128FB464F1B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/>
          <a:stretch>
            <a:fillRect/>
          </a:stretch>
        </xdr:blipFill>
        <xdr:spPr>
          <a:xfrm>
            <a:off x="6162721" y="4558631"/>
            <a:ext cx="1097513" cy="43447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190500</xdr:colOff>
      <xdr:row>12</xdr:row>
      <xdr:rowOff>85725</xdr:rowOff>
    </xdr:from>
    <xdr:to>
      <xdr:col>16</xdr:col>
      <xdr:colOff>333011</xdr:colOff>
      <xdr:row>14</xdr:row>
      <xdr:rowOff>11000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38650" y="2533650"/>
          <a:ext cx="2914286" cy="90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9</xdr:row>
      <xdr:rowOff>161925</xdr:rowOff>
    </xdr:from>
    <xdr:to>
      <xdr:col>14</xdr:col>
      <xdr:colOff>488473</xdr:colOff>
      <xdr:row>12</xdr:row>
      <xdr:rowOff>144200</xdr:rowOff>
    </xdr:to>
    <xdr:pic>
      <xdr:nvPicPr>
        <xdr:cNvPr id="4" name="Image 3" descr="cid:2163389F-AE69-45BE-982A-FD72DF9C9A4F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1" y="2009775"/>
          <a:ext cx="488472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50</xdr:row>
      <xdr:rowOff>219076</xdr:rowOff>
    </xdr:from>
    <xdr:to>
      <xdr:col>8</xdr:col>
      <xdr:colOff>32025</xdr:colOff>
      <xdr:row>50</xdr:row>
      <xdr:rowOff>631557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EF0D1AE8-8657-743F-BB31-317DC716B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0668001"/>
          <a:ext cx="2880000" cy="412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400050</xdr:colOff>
      <xdr:row>50</xdr:row>
      <xdr:rowOff>209550</xdr:rowOff>
    </xdr:from>
    <xdr:to>
      <xdr:col>16</xdr:col>
      <xdr:colOff>307362</xdr:colOff>
      <xdr:row>50</xdr:row>
      <xdr:rowOff>666750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688AEC70-64B8-6743-91FD-998B509A4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24600" y="10658475"/>
          <a:ext cx="1002687" cy="457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114304</xdr:colOff>
      <xdr:row>12</xdr:row>
      <xdr:rowOff>9528</xdr:rowOff>
    </xdr:from>
    <xdr:to>
      <xdr:col>26</xdr:col>
      <xdr:colOff>343515</xdr:colOff>
      <xdr:row>14</xdr:row>
      <xdr:rowOff>26249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9" y="2457453"/>
          <a:ext cx="2734286" cy="848571"/>
        </a:xfrm>
        <a:prstGeom prst="rect">
          <a:avLst/>
        </a:prstGeom>
      </xdr:spPr>
    </xdr:pic>
    <xdr:clientData/>
  </xdr:twoCellAnchor>
  <xdr:twoCellAnchor editAs="oneCell">
    <xdr:from>
      <xdr:col>18</xdr:col>
      <xdr:colOff>114300</xdr:colOff>
      <xdr:row>23</xdr:row>
      <xdr:rowOff>66675</xdr:rowOff>
    </xdr:from>
    <xdr:to>
      <xdr:col>26</xdr:col>
      <xdr:colOff>331764</xdr:colOff>
      <xdr:row>27</xdr:row>
      <xdr:rowOff>27839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76775" y="5010150"/>
          <a:ext cx="2725714" cy="805714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35</xdr:row>
      <xdr:rowOff>38101</xdr:rowOff>
    </xdr:from>
    <xdr:to>
      <xdr:col>26</xdr:col>
      <xdr:colOff>334603</xdr:colOff>
      <xdr:row>39</xdr:row>
      <xdr:rowOff>35144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33900" y="7296151"/>
          <a:ext cx="2871428" cy="797143"/>
        </a:xfrm>
        <a:prstGeom prst="rect">
          <a:avLst/>
        </a:prstGeom>
      </xdr:spPr>
    </xdr:pic>
    <xdr:clientData/>
  </xdr:twoCellAnchor>
  <xdr:twoCellAnchor editAs="oneCell">
    <xdr:from>
      <xdr:col>17</xdr:col>
      <xdr:colOff>85725</xdr:colOff>
      <xdr:row>44</xdr:row>
      <xdr:rowOff>66675</xdr:rowOff>
    </xdr:from>
    <xdr:to>
      <xdr:col>26</xdr:col>
      <xdr:colOff>314600</xdr:colOff>
      <xdr:row>48</xdr:row>
      <xdr:rowOff>178322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05325" y="8991600"/>
          <a:ext cx="2880000" cy="908572"/>
        </a:xfrm>
        <a:prstGeom prst="rect">
          <a:avLst/>
        </a:prstGeom>
      </xdr:spPr>
    </xdr:pic>
    <xdr:clientData/>
  </xdr:twoCellAnchor>
  <xdr:twoCellAnchor editAs="oneCell">
    <xdr:from>
      <xdr:col>23</xdr:col>
      <xdr:colOff>400050</xdr:colOff>
      <xdr:row>9</xdr:row>
      <xdr:rowOff>161925</xdr:rowOff>
    </xdr:from>
    <xdr:to>
      <xdr:col>24</xdr:col>
      <xdr:colOff>466247</xdr:colOff>
      <xdr:row>12</xdr:row>
      <xdr:rowOff>141025</xdr:rowOff>
    </xdr:to>
    <xdr:pic>
      <xdr:nvPicPr>
        <xdr:cNvPr id="8" name="Image 7" descr="cid:2163389F-AE69-45BE-982A-FD72DF9C9A4F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2009775"/>
          <a:ext cx="488472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533400</xdr:colOff>
      <xdr:row>54</xdr:row>
      <xdr:rowOff>152401</xdr:rowOff>
    </xdr:from>
    <xdr:to>
      <xdr:col>9</xdr:col>
      <xdr:colOff>136800</xdr:colOff>
      <xdr:row>56</xdr:row>
      <xdr:rowOff>164832</xdr:rowOff>
    </xdr:to>
    <xdr:pic>
      <xdr:nvPicPr>
        <xdr:cNvPr id="6" name="Bild 1">
          <a:extLst>
            <a:ext uri="{FF2B5EF4-FFF2-40B4-BE49-F238E27FC236}">
              <a16:creationId xmlns:a16="http://schemas.microsoft.com/office/drawing/2014/main" id="{253C6E04-289D-4571-90F2-044ACC5D5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1077576"/>
          <a:ext cx="2880000" cy="412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323850</xdr:colOff>
      <xdr:row>54</xdr:row>
      <xdr:rowOff>142875</xdr:rowOff>
    </xdr:from>
    <xdr:to>
      <xdr:col>26</xdr:col>
      <xdr:colOff>231162</xdr:colOff>
      <xdr:row>57</xdr:row>
      <xdr:rowOff>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840BAA9-BBDA-451D-9BA0-A585E1CF6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296025" y="11068050"/>
          <a:ext cx="1002687" cy="457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295275</xdr:colOff>
      <xdr:row>12</xdr:row>
      <xdr:rowOff>47625</xdr:rowOff>
    </xdr:from>
    <xdr:to>
      <xdr:col>10</xdr:col>
      <xdr:colOff>279193</xdr:colOff>
      <xdr:row>14</xdr:row>
      <xdr:rowOff>37998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0" y="2495550"/>
          <a:ext cx="1657143" cy="819048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41</xdr:row>
      <xdr:rowOff>38100</xdr:rowOff>
    </xdr:from>
    <xdr:to>
      <xdr:col>9</xdr:col>
      <xdr:colOff>279243</xdr:colOff>
      <xdr:row>46</xdr:row>
      <xdr:rowOff>31629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19450" y="7981950"/>
          <a:ext cx="1257143" cy="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409575</xdr:colOff>
      <xdr:row>12</xdr:row>
      <xdr:rowOff>123825</xdr:rowOff>
    </xdr:from>
    <xdr:to>
      <xdr:col>13</xdr:col>
      <xdr:colOff>478947</xdr:colOff>
      <xdr:row>13</xdr:row>
      <xdr:rowOff>68000</xdr:rowOff>
    </xdr:to>
    <xdr:pic>
      <xdr:nvPicPr>
        <xdr:cNvPr id="6" name="Image 5" descr="cid:2163389F-AE69-45BE-982A-FD72DF9C9A4F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2571750"/>
          <a:ext cx="488472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61</xdr:row>
      <xdr:rowOff>9526</xdr:rowOff>
    </xdr:from>
    <xdr:to>
      <xdr:col>7</xdr:col>
      <xdr:colOff>70125</xdr:colOff>
      <xdr:row>62</xdr:row>
      <xdr:rowOff>221982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E6B67CA0-396B-4A91-A71A-D19E8F7A7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3001626"/>
          <a:ext cx="2880000" cy="412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438150</xdr:colOff>
      <xdr:row>61</xdr:row>
      <xdr:rowOff>0</xdr:rowOff>
    </xdr:from>
    <xdr:to>
      <xdr:col>15</xdr:col>
      <xdr:colOff>345462</xdr:colOff>
      <xdr:row>62</xdr:row>
      <xdr:rowOff>257175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89FCAB86-3F0F-42F7-99C1-C26792512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15075" y="12992100"/>
          <a:ext cx="1002687" cy="457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361949</xdr:colOff>
      <xdr:row>12</xdr:row>
      <xdr:rowOff>85724</xdr:rowOff>
    </xdr:from>
    <xdr:to>
      <xdr:col>10</xdr:col>
      <xdr:colOff>333518</xdr:colOff>
      <xdr:row>14</xdr:row>
      <xdr:rowOff>38099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D52C5649-39D9-48E3-B5A7-D909B86748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255" t="24094" r="57926" b="9226"/>
        <a:stretch/>
      </xdr:blipFill>
      <xdr:spPr>
        <a:xfrm>
          <a:off x="3003549" y="2498724"/>
          <a:ext cx="2044844" cy="746125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30</xdr:row>
      <xdr:rowOff>66674</xdr:rowOff>
    </xdr:from>
    <xdr:to>
      <xdr:col>11</xdr:col>
      <xdr:colOff>238124</xdr:colOff>
      <xdr:row>33</xdr:row>
      <xdr:rowOff>174624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B1AC2903-BE68-418A-99DA-9190D692C5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3955" t="24094" r="3823" b="9226"/>
        <a:stretch/>
      </xdr:blipFill>
      <xdr:spPr>
        <a:xfrm>
          <a:off x="3260725" y="5895974"/>
          <a:ext cx="2133599" cy="746125"/>
        </a:xfrm>
        <a:prstGeom prst="rect">
          <a:avLst/>
        </a:prstGeom>
      </xdr:spPr>
    </xdr:pic>
    <xdr:clientData/>
  </xdr:twoCellAnchor>
  <xdr:twoCellAnchor editAs="oneCell">
    <xdr:from>
      <xdr:col>12</xdr:col>
      <xdr:colOff>409575</xdr:colOff>
      <xdr:row>12</xdr:row>
      <xdr:rowOff>123825</xdr:rowOff>
    </xdr:from>
    <xdr:to>
      <xdr:col>13</xdr:col>
      <xdr:colOff>478947</xdr:colOff>
      <xdr:row>13</xdr:row>
      <xdr:rowOff>106100</xdr:rowOff>
    </xdr:to>
    <xdr:pic>
      <xdr:nvPicPr>
        <xdr:cNvPr id="6" name="Image 5" descr="cid:2163389F-AE69-45BE-982A-FD72DF9C9A4F">
          <a:extLst>
            <a:ext uri="{FF2B5EF4-FFF2-40B4-BE49-F238E27FC236}">
              <a16:creationId xmlns:a16="http://schemas.microsoft.com/office/drawing/2014/main" id="{5D16B61E-E829-43F9-A8BD-52FE6ED6F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1400" y="2568575"/>
          <a:ext cx="510697" cy="585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51</xdr:row>
      <xdr:rowOff>209551</xdr:rowOff>
    </xdr:from>
    <xdr:to>
      <xdr:col>7</xdr:col>
      <xdr:colOff>70125</xdr:colOff>
      <xdr:row>51</xdr:row>
      <xdr:rowOff>622032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F4C561A9-E8F3-4F3A-8095-AE026411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0325101"/>
          <a:ext cx="2880000" cy="412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438150</xdr:colOff>
      <xdr:row>51</xdr:row>
      <xdr:rowOff>200025</xdr:rowOff>
    </xdr:from>
    <xdr:to>
      <xdr:col>15</xdr:col>
      <xdr:colOff>345462</xdr:colOff>
      <xdr:row>51</xdr:row>
      <xdr:rowOff>657225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DDFC0C1-34B1-4262-B733-8F7452761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15075" y="10315575"/>
          <a:ext cx="1002687" cy="457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15</xdr:row>
      <xdr:rowOff>76200</xdr:rowOff>
    </xdr:from>
    <xdr:to>
      <xdr:col>10</xdr:col>
      <xdr:colOff>117111</xdr:colOff>
      <xdr:row>20</xdr:row>
      <xdr:rowOff>26875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3067050"/>
          <a:ext cx="2914286" cy="9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15</xdr:row>
      <xdr:rowOff>133350</xdr:rowOff>
    </xdr:from>
    <xdr:to>
      <xdr:col>26</xdr:col>
      <xdr:colOff>191111</xdr:colOff>
      <xdr:row>20</xdr:row>
      <xdr:rowOff>26246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52900" y="3124200"/>
          <a:ext cx="2734286" cy="848571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390524</xdr:colOff>
      <xdr:row>24</xdr:row>
      <xdr:rowOff>19050</xdr:rowOff>
    </xdr:from>
    <xdr:to>
      <xdr:col>6</xdr:col>
      <xdr:colOff>78610</xdr:colOff>
      <xdr:row>29</xdr:row>
      <xdr:rowOff>47625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6826" t="-4710"/>
        <a:stretch/>
      </xdr:blipFill>
      <xdr:spPr>
        <a:xfrm>
          <a:off x="390524" y="4724400"/>
          <a:ext cx="1678811" cy="981075"/>
        </a:xfrm>
        <a:prstGeom prst="rect">
          <a:avLst/>
        </a:prstGeom>
      </xdr:spPr>
    </xdr:pic>
    <xdr:clientData/>
  </xdr:twoCellAnchor>
  <xdr:twoCellAnchor editAs="oneCell">
    <xdr:from>
      <xdr:col>21</xdr:col>
      <xdr:colOff>28575</xdr:colOff>
      <xdr:row>32</xdr:row>
      <xdr:rowOff>142875</xdr:rowOff>
    </xdr:from>
    <xdr:to>
      <xdr:col>27</xdr:col>
      <xdr:colOff>145775</xdr:colOff>
      <xdr:row>37</xdr:row>
      <xdr:rowOff>50459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68540"/>
        <a:stretch/>
      </xdr:blipFill>
      <xdr:spPr>
        <a:xfrm>
          <a:off x="5019675" y="6372225"/>
          <a:ext cx="2200000" cy="856909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32</xdr:row>
      <xdr:rowOff>133351</xdr:rowOff>
    </xdr:from>
    <xdr:to>
      <xdr:col>10</xdr:col>
      <xdr:colOff>69575</xdr:colOff>
      <xdr:row>37</xdr:row>
      <xdr:rowOff>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69926"/>
        <a:stretch/>
      </xdr:blipFill>
      <xdr:spPr>
        <a:xfrm>
          <a:off x="1238250" y="6362701"/>
          <a:ext cx="2200000" cy="819150"/>
        </a:xfrm>
        <a:prstGeom prst="rect">
          <a:avLst/>
        </a:prstGeom>
      </xdr:spPr>
    </xdr:pic>
    <xdr:clientData/>
  </xdr:twoCellAnchor>
  <xdr:twoCellAnchor editAs="oneCell">
    <xdr:from>
      <xdr:col>25</xdr:col>
      <xdr:colOff>390525</xdr:colOff>
      <xdr:row>12</xdr:row>
      <xdr:rowOff>152400</xdr:rowOff>
    </xdr:from>
    <xdr:to>
      <xdr:col>26</xdr:col>
      <xdr:colOff>161447</xdr:colOff>
      <xdr:row>15</xdr:row>
      <xdr:rowOff>160075</xdr:rowOff>
    </xdr:to>
    <xdr:pic>
      <xdr:nvPicPr>
        <xdr:cNvPr id="10" name="Image 9" descr="cid:2163389F-AE69-45BE-982A-FD72DF9C9A4F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2571750"/>
          <a:ext cx="488472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142876</xdr:colOff>
      <xdr:row>24</xdr:row>
      <xdr:rowOff>161926</xdr:rowOff>
    </xdr:from>
    <xdr:to>
      <xdr:col>16</xdr:col>
      <xdr:colOff>19050</xdr:colOff>
      <xdr:row>29</xdr:row>
      <xdr:rowOff>143705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43226" y="4867276"/>
          <a:ext cx="1362074" cy="934279"/>
        </a:xfrm>
        <a:prstGeom prst="rect">
          <a:avLst/>
        </a:prstGeom>
      </xdr:spPr>
    </xdr:pic>
    <xdr:clientData/>
  </xdr:twoCellAnchor>
  <xdr:twoCellAnchor editAs="oneCell">
    <xdr:from>
      <xdr:col>21</xdr:col>
      <xdr:colOff>209550</xdr:colOff>
      <xdr:row>23</xdr:row>
      <xdr:rowOff>180975</xdr:rowOff>
    </xdr:from>
    <xdr:to>
      <xdr:col>25</xdr:col>
      <xdr:colOff>628474</xdr:colOff>
      <xdr:row>29</xdr:row>
      <xdr:rowOff>57023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42E0FD7-96C0-DB4C-5E29-857A8B55D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00650" y="4695825"/>
          <a:ext cx="1409524" cy="10190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59</xdr:row>
      <xdr:rowOff>228601</xdr:rowOff>
    </xdr:from>
    <xdr:to>
      <xdr:col>10</xdr:col>
      <xdr:colOff>60600</xdr:colOff>
      <xdr:row>59</xdr:row>
      <xdr:rowOff>641082</xdr:rowOff>
    </xdr:to>
    <xdr:pic>
      <xdr:nvPicPr>
        <xdr:cNvPr id="4" name="Bild 1">
          <a:extLst>
            <a:ext uri="{FF2B5EF4-FFF2-40B4-BE49-F238E27FC236}">
              <a16:creationId xmlns:a16="http://schemas.microsoft.com/office/drawing/2014/main" id="{F634B001-2CE8-409B-B557-226A16BCB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1620501"/>
          <a:ext cx="2880000" cy="412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476250</xdr:colOff>
      <xdr:row>59</xdr:row>
      <xdr:rowOff>219075</xdr:rowOff>
    </xdr:from>
    <xdr:to>
      <xdr:col>28</xdr:col>
      <xdr:colOff>2562</xdr:colOff>
      <xdr:row>60</xdr:row>
      <xdr:rowOff>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F2BE3BF8-8C6C-4020-9DF5-B28E62AF8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457950" y="11610975"/>
          <a:ext cx="1002687" cy="457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314325</xdr:colOff>
      <xdr:row>29</xdr:row>
      <xdr:rowOff>47625</xdr:rowOff>
    </xdr:from>
    <xdr:to>
      <xdr:col>19</xdr:col>
      <xdr:colOff>921740</xdr:colOff>
      <xdr:row>32</xdr:row>
      <xdr:rowOff>164375</xdr:rowOff>
    </xdr:to>
    <xdr:pic>
      <xdr:nvPicPr>
        <xdr:cNvPr id="6" name="Image 5" descr="cid:2163389F-AE69-45BE-982A-FD72DF9C9A4F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5762625"/>
          <a:ext cx="61059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15</xdr:col>
      <xdr:colOff>47625</xdr:colOff>
      <xdr:row>24</xdr:row>
      <xdr:rowOff>85725</xdr:rowOff>
    </xdr:from>
    <xdr:to>
      <xdr:col>16</xdr:col>
      <xdr:colOff>219075</xdr:colOff>
      <xdr:row>27</xdr:row>
      <xdr:rowOff>190500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 bwMode="auto">
        <a:xfrm>
          <a:off x="6724650" y="4800600"/>
          <a:ext cx="552450" cy="70485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CH" sz="1100"/>
        </a:p>
      </xdr:txBody>
    </xdr:sp>
    <xdr:clientData/>
  </xdr:twoCellAnchor>
  <xdr:twoCellAnchor editAs="oneCell">
    <xdr:from>
      <xdr:col>1</xdr:col>
      <xdr:colOff>38100</xdr:colOff>
      <xdr:row>12</xdr:row>
      <xdr:rowOff>171450</xdr:rowOff>
    </xdr:from>
    <xdr:to>
      <xdr:col>17</xdr:col>
      <xdr:colOff>27715</xdr:colOff>
      <xdr:row>36</xdr:row>
      <xdr:rowOff>142295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A85908E8-7B81-21C9-AE0C-37243C2B9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0550" y="2619375"/>
          <a:ext cx="6876190" cy="463809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57</xdr:row>
      <xdr:rowOff>57151</xdr:rowOff>
    </xdr:from>
    <xdr:to>
      <xdr:col>7</xdr:col>
      <xdr:colOff>308250</xdr:colOff>
      <xdr:row>57</xdr:row>
      <xdr:rowOff>469632</xdr:rowOff>
    </xdr:to>
    <xdr:pic>
      <xdr:nvPicPr>
        <xdr:cNvPr id="5" name="Bild 1">
          <a:extLst>
            <a:ext uri="{FF2B5EF4-FFF2-40B4-BE49-F238E27FC236}">
              <a16:creationId xmlns:a16="http://schemas.microsoft.com/office/drawing/2014/main" id="{2DEB581E-D72B-404B-83B8-6823FE73D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1325226"/>
          <a:ext cx="2908575" cy="412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352425</xdr:colOff>
      <xdr:row>57</xdr:row>
      <xdr:rowOff>47625</xdr:rowOff>
    </xdr:from>
    <xdr:to>
      <xdr:col>17</xdr:col>
      <xdr:colOff>2562</xdr:colOff>
      <xdr:row>58</xdr:row>
      <xdr:rowOff>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76BBF288-2074-4958-A006-E00C4DC19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38900" y="11315700"/>
          <a:ext cx="1002687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info@bewehrungstechnik.ch?subject=Bestellung%20Sondertypen%20ACITOP%20/%20PYRATO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info@bewehrungstechnik.ch?subject=Anfrage%20Sondertypen%20ACITOP%20/%20PYRATOP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59"/>
  <sheetViews>
    <sheetView tabSelected="1" zoomScale="95" zoomScaleNormal="95" workbookViewId="0">
      <selection activeCell="B2" sqref="B2"/>
    </sheetView>
  </sheetViews>
  <sheetFormatPr baseColWidth="10" defaultRowHeight="12.75"/>
  <cols>
    <col min="1" max="3" width="10.7109375" customWidth="1"/>
    <col min="4" max="4" width="15.5703125" customWidth="1"/>
    <col min="5" max="5" width="1.5703125" customWidth="1"/>
    <col min="6" max="11" width="10.7109375" customWidth="1"/>
    <col min="12" max="12" width="8" customWidth="1"/>
  </cols>
  <sheetData>
    <row r="1" spans="1:26" ht="17.25" customHeight="1">
      <c r="A1" s="161"/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</row>
    <row r="2" spans="1:26" ht="34.5">
      <c r="A2" s="39"/>
      <c r="B2" s="162" t="s">
        <v>84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</row>
    <row r="3" spans="1:26">
      <c r="A3" s="161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</row>
    <row r="4" spans="1:26">
      <c r="A4" s="161"/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</row>
    <row r="5" spans="1:26">
      <c r="A5" s="161"/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</row>
    <row r="6" spans="1:26">
      <c r="A6" s="161"/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</row>
    <row r="7" spans="1:26">
      <c r="A7" s="161"/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</row>
    <row r="8" spans="1:26">
      <c r="A8" s="161"/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</row>
    <row r="9" spans="1:26" ht="15.75" customHeight="1">
      <c r="A9" s="161"/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</row>
    <row r="10" spans="1:26" ht="10.5" customHeight="1">
      <c r="A10" s="161"/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</row>
    <row r="11" spans="1:26">
      <c r="A11" s="161"/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</row>
    <row r="12" spans="1:26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</row>
    <row r="13" spans="1:26">
      <c r="A13" s="161"/>
      <c r="B13" s="161"/>
      <c r="C13" s="161"/>
      <c r="D13" s="161"/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1"/>
      <c r="Z13" s="161"/>
    </row>
    <row r="14" spans="1:26">
      <c r="A14" s="161"/>
      <c r="B14" s="161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Z14" s="161"/>
    </row>
    <row r="15" spans="1:26">
      <c r="A15" s="161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</row>
    <row r="16" spans="1:26">
      <c r="A16" s="161"/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</row>
    <row r="17" spans="1:26" ht="10.5" customHeight="1">
      <c r="A17" s="161"/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</row>
    <row r="18" spans="1:26">
      <c r="A18" s="161"/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</row>
    <row r="19" spans="1:26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</row>
    <row r="20" spans="1:26">
      <c r="A20" s="161"/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1"/>
    </row>
    <row r="21" spans="1:26">
      <c r="A21" s="161"/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161"/>
    </row>
    <row r="22" spans="1:26">
      <c r="A22" s="161"/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</row>
    <row r="23" spans="1:26">
      <c r="A23" s="161"/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</row>
    <row r="24" spans="1:26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</row>
    <row r="25" spans="1:26">
      <c r="A25" s="161"/>
      <c r="B25" s="161"/>
      <c r="C25" s="161"/>
      <c r="D25" s="161"/>
      <c r="E25" s="161"/>
      <c r="F25" s="161"/>
      <c r="G25" s="161"/>
      <c r="H25" s="161"/>
      <c r="I25" s="161"/>
      <c r="J25" s="161"/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61"/>
      <c r="Z25" s="161"/>
    </row>
    <row r="26" spans="1:26">
      <c r="A26" s="161"/>
      <c r="B26" s="161"/>
      <c r="C26" s="161"/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61"/>
      <c r="Z26" s="161"/>
    </row>
    <row r="27" spans="1:26">
      <c r="A27" s="161"/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61"/>
      <c r="Z27" s="161"/>
    </row>
    <row r="28" spans="1:26">
      <c r="A28" s="161"/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</row>
    <row r="29" spans="1:26">
      <c r="A29" s="161"/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</row>
    <row r="30" spans="1:26">
      <c r="A30" s="161"/>
      <c r="B30" s="161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1"/>
      <c r="X30" s="161"/>
      <c r="Y30" s="161"/>
      <c r="Z30" s="161"/>
    </row>
    <row r="31" spans="1:26">
      <c r="A31" s="161"/>
      <c r="B31" s="161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</row>
    <row r="32" spans="1:26">
      <c r="A32" s="161"/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</row>
    <row r="33" spans="1:26">
      <c r="A33" s="161"/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</row>
    <row r="34" spans="1:26">
      <c r="A34" s="161"/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</row>
    <row r="35" spans="1:26">
      <c r="A35" s="161"/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</row>
    <row r="36" spans="1:26">
      <c r="A36" s="161"/>
      <c r="B36" s="161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</row>
    <row r="37" spans="1:26">
      <c r="A37" s="161"/>
      <c r="B37" s="161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  <c r="Y37" s="161"/>
      <c r="Z37" s="161"/>
    </row>
    <row r="38" spans="1:26">
      <c r="A38" s="161"/>
      <c r="B38" s="161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</row>
    <row r="39" spans="1:26">
      <c r="A39" s="161"/>
      <c r="B39" s="161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</row>
    <row r="40" spans="1:26">
      <c r="A40" s="161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</row>
    <row r="41" spans="1:26">
      <c r="A41" s="161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</row>
    <row r="42" spans="1:26">
      <c r="A42" s="161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</row>
    <row r="43" spans="1:26">
      <c r="A43" s="161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</row>
    <row r="44" spans="1:26" ht="22.5" customHeight="1">
      <c r="A44" s="161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</row>
    <row r="45" spans="1:26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</row>
    <row r="46" spans="1:26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</row>
    <row r="47" spans="1:26">
      <c r="A47" s="161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  <c r="Y47" s="161"/>
      <c r="Z47" s="161"/>
    </row>
    <row r="48" spans="1:26">
      <c r="A48" s="161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1"/>
    </row>
    <row r="49" spans="1:26">
      <c r="A49" s="161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  <c r="Y49" s="161"/>
      <c r="Z49" s="161"/>
    </row>
    <row r="50" spans="1:26">
      <c r="A50" s="161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</row>
    <row r="51" spans="1:26">
      <c r="A51" s="161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  <c r="Z51" s="161"/>
    </row>
    <row r="52" spans="1:26">
      <c r="A52" s="161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  <c r="Y52" s="161"/>
      <c r="Z52" s="161"/>
    </row>
    <row r="53" spans="1:26">
      <c r="A53" s="161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61"/>
    </row>
    <row r="54" spans="1:26">
      <c r="A54" s="161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</row>
    <row r="55" spans="1:26">
      <c r="A55" s="161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  <c r="Y55" s="161"/>
      <c r="Z55" s="161"/>
    </row>
    <row r="56" spans="1:26">
      <c r="A56" s="161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  <c r="Y56" s="161"/>
      <c r="Z56" s="161"/>
    </row>
    <row r="57" spans="1:26">
      <c r="A57" s="161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  <c r="Y57" s="161"/>
      <c r="Z57" s="161"/>
    </row>
    <row r="58" spans="1:26">
      <c r="A58" s="161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  <c r="Y58" s="161"/>
      <c r="Z58" s="161"/>
    </row>
    <row r="59" spans="1:26">
      <c r="A59" s="161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</row>
  </sheetData>
  <sheetProtection algorithmName="SHA-512" hashValue="OFttteDlArWpuP59pVJvXM34Lwnz+Qfvl6RcAmguK6KMXdeEwBR+aLDjgc3sg7+43c+AyUqshMyQAfn5cgojOA==" saltValue="Gox0xZnAfY3QmI3Idx4lJQ==" spinCount="100000" sheet="1" objects="1" scenarios="1" selectLockedCells="1"/>
  <pageMargins left="0.70866141732283472" right="0.31496062992125984" top="0.39370078740157483" bottom="0.39370078740157483" header="0.31496062992125984" footer="0.31496062992125984"/>
  <pageSetup paperSize="9" scale="8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P329"/>
  <sheetViews>
    <sheetView zoomScaleNormal="100" workbookViewId="0">
      <selection activeCell="E3" sqref="E3:K3"/>
    </sheetView>
  </sheetViews>
  <sheetFormatPr baseColWidth="10" defaultColWidth="11.42578125" defaultRowHeight="12.75"/>
  <cols>
    <col min="1" max="1" width="8.28515625" style="28" customWidth="1"/>
    <col min="2" max="2" width="6.28515625" style="28" customWidth="1"/>
    <col min="3" max="4" width="5.7109375" style="28" customWidth="1"/>
    <col min="5" max="14" width="6.28515625" style="28" customWidth="1"/>
    <col min="15" max="15" width="10.7109375" style="28" customWidth="1"/>
    <col min="16" max="17" width="5.7109375" style="28" customWidth="1"/>
    <col min="18" max="18" width="3.42578125" style="28" customWidth="1"/>
    <col min="19" max="19" width="11" style="27" customWidth="1"/>
    <col min="20" max="20" width="16.85546875" style="27" customWidth="1"/>
    <col min="21" max="42" width="11.42578125" style="27"/>
    <col min="43" max="16384" width="11.42578125" style="28"/>
  </cols>
  <sheetData>
    <row r="1" spans="1:20" ht="23.25" customHeight="1">
      <c r="A1" s="39"/>
      <c r="B1" s="86" t="s">
        <v>85</v>
      </c>
      <c r="C1" s="169"/>
      <c r="D1" s="26"/>
      <c r="E1" s="26"/>
      <c r="F1" s="26"/>
      <c r="G1" s="26"/>
      <c r="H1" s="26"/>
      <c r="I1" s="26"/>
      <c r="J1" s="26"/>
      <c r="K1" s="26"/>
      <c r="L1" s="26"/>
      <c r="M1" s="557" t="s">
        <v>39</v>
      </c>
      <c r="N1" s="558"/>
      <c r="O1" s="558"/>
      <c r="P1" s="558"/>
      <c r="Q1" s="558"/>
      <c r="R1" s="170"/>
      <c r="S1" s="171"/>
    </row>
    <row r="2" spans="1:20" ht="12" customHeight="1" thickBot="1">
      <c r="A2" s="39"/>
      <c r="B2" s="69"/>
      <c r="C2" s="69"/>
      <c r="D2" s="69"/>
      <c r="E2" s="70"/>
      <c r="F2" s="70"/>
      <c r="G2" s="70"/>
      <c r="H2" s="70"/>
      <c r="I2" s="70"/>
      <c r="J2" s="70"/>
      <c r="K2" s="70"/>
      <c r="L2" s="30"/>
      <c r="M2" s="70"/>
      <c r="N2" s="73"/>
      <c r="O2" s="73"/>
      <c r="P2" s="70"/>
      <c r="Q2" s="70"/>
      <c r="R2" s="170"/>
      <c r="S2" s="171"/>
    </row>
    <row r="3" spans="1:20" ht="15.75" customHeight="1">
      <c r="A3" s="39"/>
      <c r="B3" s="76" t="s">
        <v>86</v>
      </c>
      <c r="C3" s="76"/>
      <c r="D3" s="64"/>
      <c r="E3" s="534"/>
      <c r="F3" s="534"/>
      <c r="G3" s="534"/>
      <c r="H3" s="534"/>
      <c r="I3" s="534"/>
      <c r="J3" s="534"/>
      <c r="K3" s="534"/>
      <c r="L3" s="12"/>
      <c r="M3" s="559" t="s">
        <v>91</v>
      </c>
      <c r="N3" s="559"/>
      <c r="O3" s="29"/>
      <c r="P3" s="29"/>
      <c r="Q3" s="78" t="s">
        <v>92</v>
      </c>
      <c r="R3" s="170"/>
      <c r="S3" s="171"/>
      <c r="T3" s="542" t="s">
        <v>105</v>
      </c>
    </row>
    <row r="4" spans="1:20" ht="15.75" customHeight="1" thickBot="1">
      <c r="A4" s="39"/>
      <c r="B4" s="65"/>
      <c r="C4" s="65"/>
      <c r="D4" s="65"/>
      <c r="E4" s="535"/>
      <c r="F4" s="535"/>
      <c r="G4" s="535"/>
      <c r="H4" s="535"/>
      <c r="I4" s="535"/>
      <c r="J4" s="535"/>
      <c r="K4" s="535"/>
      <c r="L4" s="12"/>
      <c r="M4" s="560"/>
      <c r="N4" s="560"/>
      <c r="O4" s="560"/>
      <c r="P4" s="560"/>
      <c r="Q4" s="325"/>
      <c r="R4" s="172"/>
      <c r="S4" s="67"/>
      <c r="T4" s="543"/>
    </row>
    <row r="5" spans="1:20" ht="15.75" customHeight="1" thickBot="1">
      <c r="A5" s="39"/>
      <c r="B5" s="68"/>
      <c r="C5" s="68"/>
      <c r="D5" s="68"/>
      <c r="E5" s="540"/>
      <c r="F5" s="540"/>
      <c r="G5" s="540"/>
      <c r="H5" s="540"/>
      <c r="I5" s="540"/>
      <c r="J5" s="540"/>
      <c r="K5" s="540"/>
      <c r="L5" s="12"/>
      <c r="M5" s="77" t="s">
        <v>93</v>
      </c>
      <c r="N5" s="561"/>
      <c r="O5" s="561"/>
      <c r="P5" s="561"/>
      <c r="Q5" s="561"/>
      <c r="R5" s="170"/>
      <c r="S5" s="171"/>
    </row>
    <row r="6" spans="1:20" ht="15.75" customHeight="1">
      <c r="A6" s="39"/>
      <c r="B6" s="76" t="s">
        <v>87</v>
      </c>
      <c r="C6" s="76"/>
      <c r="D6" s="64"/>
      <c r="E6" s="534"/>
      <c r="F6" s="534"/>
      <c r="G6" s="534"/>
      <c r="H6" s="534"/>
      <c r="I6" s="534"/>
      <c r="J6" s="534"/>
      <c r="K6" s="534"/>
      <c r="L6" s="12"/>
      <c r="M6" s="165" t="s">
        <v>94</v>
      </c>
      <c r="N6" s="29"/>
      <c r="O6" s="29"/>
      <c r="P6" s="79" t="s">
        <v>95</v>
      </c>
      <c r="Q6" s="80" t="s">
        <v>96</v>
      </c>
      <c r="R6" s="170"/>
      <c r="S6" s="173"/>
    </row>
    <row r="7" spans="1:20" ht="15.75" customHeight="1">
      <c r="A7" s="39"/>
      <c r="B7" s="76" t="s">
        <v>88</v>
      </c>
      <c r="C7" s="76"/>
      <c r="D7" s="64"/>
      <c r="E7" s="535"/>
      <c r="F7" s="535"/>
      <c r="G7" s="535"/>
      <c r="H7" s="535"/>
      <c r="I7" s="535"/>
      <c r="J7" s="535"/>
      <c r="K7" s="535"/>
      <c r="L7" s="12"/>
      <c r="M7" s="560"/>
      <c r="N7" s="560"/>
      <c r="O7" s="560"/>
      <c r="P7" s="326"/>
      <c r="Q7" s="327"/>
      <c r="R7" s="174"/>
      <c r="S7" s="173"/>
    </row>
    <row r="8" spans="1:20" ht="15.75" customHeight="1">
      <c r="A8" s="39"/>
      <c r="B8" s="76" t="s">
        <v>89</v>
      </c>
      <c r="C8" s="76"/>
      <c r="D8" s="64"/>
      <c r="E8" s="535"/>
      <c r="F8" s="535"/>
      <c r="G8" s="535"/>
      <c r="H8" s="535"/>
      <c r="I8" s="535"/>
      <c r="J8" s="535"/>
      <c r="K8" s="535"/>
      <c r="L8" s="12"/>
      <c r="M8" s="165" t="s">
        <v>97</v>
      </c>
      <c r="N8" s="29"/>
      <c r="O8" s="29"/>
      <c r="P8" s="29"/>
      <c r="Q8" s="29"/>
      <c r="R8" s="174"/>
      <c r="S8" s="173"/>
    </row>
    <row r="9" spans="1:20" ht="15.75" customHeight="1" thickBot="1">
      <c r="A9" s="39"/>
      <c r="B9" s="72"/>
      <c r="C9" s="72"/>
      <c r="D9" s="72"/>
      <c r="E9" s="540"/>
      <c r="F9" s="540"/>
      <c r="G9" s="540"/>
      <c r="H9" s="540"/>
      <c r="I9" s="540"/>
      <c r="J9" s="540"/>
      <c r="K9" s="540"/>
      <c r="L9" s="12"/>
      <c r="M9" s="546"/>
      <c r="N9" s="546"/>
      <c r="O9" s="546"/>
      <c r="P9" s="546"/>
      <c r="Q9" s="546"/>
      <c r="R9" s="175"/>
      <c r="S9" s="176" t="s">
        <v>98</v>
      </c>
    </row>
    <row r="10" spans="1:20" ht="15.75" customHeight="1">
      <c r="A10" s="39"/>
      <c r="B10" s="76" t="s">
        <v>90</v>
      </c>
      <c r="C10" s="76"/>
      <c r="D10" s="64"/>
      <c r="E10" s="534"/>
      <c r="F10" s="534"/>
      <c r="G10" s="534"/>
      <c r="H10" s="534"/>
      <c r="I10" s="534"/>
      <c r="J10" s="534"/>
      <c r="K10" s="534"/>
      <c r="L10" s="12"/>
      <c r="M10" s="343" t="s">
        <v>163</v>
      </c>
      <c r="N10" s="38"/>
      <c r="O10" s="38"/>
      <c r="P10" s="38"/>
      <c r="Q10" s="38"/>
      <c r="R10" s="61"/>
      <c r="S10" s="173"/>
    </row>
    <row r="11" spans="1:20" ht="15.75" customHeight="1">
      <c r="A11" s="39"/>
      <c r="B11" s="65"/>
      <c r="C11" s="65"/>
      <c r="D11" s="65"/>
      <c r="E11" s="535"/>
      <c r="F11" s="535"/>
      <c r="G11" s="535"/>
      <c r="H11" s="535"/>
      <c r="I11" s="535"/>
      <c r="J11" s="535"/>
      <c r="K11" s="535"/>
      <c r="L11" s="12"/>
      <c r="M11" s="343" t="s">
        <v>164</v>
      </c>
      <c r="N11" s="38"/>
      <c r="O11" s="38"/>
      <c r="P11" s="38"/>
      <c r="Q11" s="38"/>
      <c r="R11" s="61"/>
      <c r="S11" s="173"/>
    </row>
    <row r="12" spans="1:20" ht="15.75" customHeight="1">
      <c r="A12" s="39"/>
      <c r="B12" s="71"/>
      <c r="C12" s="71"/>
      <c r="D12" s="71"/>
      <c r="E12" s="541"/>
      <c r="F12" s="541"/>
      <c r="G12" s="541"/>
      <c r="H12" s="541"/>
      <c r="I12" s="541"/>
      <c r="J12" s="541"/>
      <c r="K12" s="541"/>
      <c r="L12" s="13"/>
      <c r="M12" s="81"/>
      <c r="N12" s="61"/>
      <c r="O12" s="61"/>
      <c r="P12" s="61"/>
      <c r="Q12" s="61"/>
      <c r="R12" s="61"/>
      <c r="S12" s="173"/>
    </row>
    <row r="13" spans="1:20" ht="61.5" customHeight="1">
      <c r="A13" s="39"/>
      <c r="B13" s="85" t="s">
        <v>99</v>
      </c>
      <c r="C13" s="85"/>
      <c r="D13" s="61"/>
      <c r="E13" s="61"/>
      <c r="F13" s="66"/>
      <c r="G13" s="66"/>
      <c r="H13" s="66"/>
      <c r="I13" s="66"/>
      <c r="J13" s="66"/>
      <c r="K13" s="66"/>
      <c r="L13" s="13"/>
      <c r="N13" s="25"/>
      <c r="O13" s="25"/>
      <c r="P13" s="25"/>
      <c r="Q13" s="12"/>
      <c r="R13" s="174"/>
      <c r="S13" s="173"/>
    </row>
    <row r="14" spans="1:20" ht="15.75" customHeight="1">
      <c r="A14" s="39"/>
      <c r="B14" s="85" t="s">
        <v>100</v>
      </c>
      <c r="C14" s="85"/>
      <c r="D14" s="54"/>
      <c r="E14" s="84"/>
      <c r="F14" s="84"/>
      <c r="G14" s="84"/>
      <c r="H14" s="10"/>
      <c r="I14" s="33"/>
      <c r="J14" s="33"/>
      <c r="K14" s="33"/>
      <c r="L14" s="33"/>
      <c r="M14" s="33"/>
      <c r="N14" s="12"/>
      <c r="O14" s="34"/>
      <c r="P14" s="12"/>
      <c r="Q14" s="12"/>
      <c r="R14" s="174"/>
      <c r="S14" s="173"/>
    </row>
    <row r="15" spans="1:20" ht="5.25" customHeight="1">
      <c r="A15" s="39"/>
      <c r="B15" s="31"/>
      <c r="C15" s="31"/>
      <c r="D15" s="31"/>
      <c r="E15" s="32"/>
      <c r="F15" s="25"/>
      <c r="G15" s="25"/>
      <c r="H15" s="10"/>
      <c r="I15" s="33"/>
      <c r="J15" s="33"/>
      <c r="K15" s="33"/>
      <c r="L15" s="33"/>
      <c r="M15" s="33"/>
      <c r="N15" s="12"/>
      <c r="O15" s="34"/>
      <c r="P15" s="12"/>
      <c r="Q15" s="12"/>
      <c r="R15" s="174"/>
      <c r="S15" s="173"/>
    </row>
    <row r="16" spans="1:20" ht="15.75" customHeight="1">
      <c r="A16" s="39"/>
      <c r="B16" s="153" t="s">
        <v>26</v>
      </c>
      <c r="C16" s="536" t="s">
        <v>101</v>
      </c>
      <c r="D16" s="537"/>
      <c r="E16" s="92" t="s">
        <v>2</v>
      </c>
      <c r="F16" s="159" t="s">
        <v>3</v>
      </c>
      <c r="G16" s="160" t="s">
        <v>107</v>
      </c>
      <c r="H16" s="92" t="s">
        <v>4</v>
      </c>
      <c r="I16" s="92" t="s">
        <v>5</v>
      </c>
      <c r="J16" s="92" t="s">
        <v>6</v>
      </c>
      <c r="K16" s="92" t="s">
        <v>7</v>
      </c>
      <c r="L16" s="92" t="s">
        <v>8</v>
      </c>
      <c r="M16" s="92" t="s">
        <v>102</v>
      </c>
      <c r="N16" s="155" t="s">
        <v>103</v>
      </c>
      <c r="O16" s="92" t="s">
        <v>104</v>
      </c>
      <c r="P16" s="536" t="s">
        <v>34</v>
      </c>
      <c r="Q16" s="547"/>
      <c r="R16" s="179"/>
      <c r="S16" s="173"/>
    </row>
    <row r="17" spans="1:19" ht="15.75" customHeight="1">
      <c r="A17" s="39"/>
      <c r="B17" s="154" t="s">
        <v>106</v>
      </c>
      <c r="C17" s="157"/>
      <c r="D17" s="158"/>
      <c r="E17" s="96" t="s">
        <v>1</v>
      </c>
      <c r="F17" s="157" t="s">
        <v>1</v>
      </c>
      <c r="G17" s="158" t="s">
        <v>1</v>
      </c>
      <c r="H17" s="96" t="s">
        <v>1</v>
      </c>
      <c r="I17" s="96" t="s">
        <v>1</v>
      </c>
      <c r="J17" s="96" t="s">
        <v>1</v>
      </c>
      <c r="K17" s="96" t="s">
        <v>1</v>
      </c>
      <c r="L17" s="96" t="s">
        <v>1</v>
      </c>
      <c r="M17" s="96" t="s">
        <v>0</v>
      </c>
      <c r="N17" s="156" t="s">
        <v>9</v>
      </c>
      <c r="O17" s="96"/>
      <c r="P17" s="548" t="s">
        <v>35</v>
      </c>
      <c r="Q17" s="549"/>
      <c r="R17" s="179"/>
      <c r="S17" s="173"/>
    </row>
    <row r="18" spans="1:19" ht="15.75" customHeight="1">
      <c r="A18" s="39"/>
      <c r="B18" s="283"/>
      <c r="C18" s="375">
        <v>10</v>
      </c>
      <c r="D18" s="376" t="s">
        <v>6</v>
      </c>
      <c r="E18" s="138">
        <v>120</v>
      </c>
      <c r="F18" s="113">
        <v>8</v>
      </c>
      <c r="G18" s="114">
        <v>150</v>
      </c>
      <c r="H18" s="139">
        <v>85</v>
      </c>
      <c r="I18" s="139">
        <v>60</v>
      </c>
      <c r="J18" s="139">
        <v>120</v>
      </c>
      <c r="K18" s="139">
        <v>400</v>
      </c>
      <c r="L18" s="139">
        <v>29</v>
      </c>
      <c r="M18" s="139">
        <v>1.25</v>
      </c>
      <c r="N18" s="222">
        <v>3.3772800000000003</v>
      </c>
      <c r="O18" s="273"/>
      <c r="P18" s="544">
        <f>M18*O18</f>
        <v>0</v>
      </c>
      <c r="Q18" s="545"/>
      <c r="R18" s="179"/>
      <c r="S18" s="173"/>
    </row>
    <row r="19" spans="1:19" ht="15.75" customHeight="1">
      <c r="A19" s="39"/>
      <c r="B19" s="284"/>
      <c r="C19" s="377" t="s">
        <v>40</v>
      </c>
      <c r="D19" s="378" t="s">
        <v>41</v>
      </c>
      <c r="E19" s="97">
        <v>120</v>
      </c>
      <c r="F19" s="115">
        <v>8</v>
      </c>
      <c r="G19" s="116">
        <v>150</v>
      </c>
      <c r="H19" s="98">
        <v>85</v>
      </c>
      <c r="I19" s="98">
        <v>60</v>
      </c>
      <c r="J19" s="98">
        <v>120</v>
      </c>
      <c r="K19" s="98">
        <v>400</v>
      </c>
      <c r="L19" s="98">
        <v>29</v>
      </c>
      <c r="M19" s="98">
        <v>0.83</v>
      </c>
      <c r="N19" s="223">
        <v>3.7449397590361451</v>
      </c>
      <c r="O19" s="272"/>
      <c r="P19" s="550">
        <f>M19*O19</f>
        <v>0</v>
      </c>
      <c r="Q19" s="551"/>
      <c r="R19" s="179"/>
      <c r="S19" s="173"/>
    </row>
    <row r="20" spans="1:19" ht="15.75" customHeight="1">
      <c r="A20" s="39"/>
      <c r="B20" s="285"/>
      <c r="C20" s="379">
        <v>12</v>
      </c>
      <c r="D20" s="380" t="s">
        <v>6</v>
      </c>
      <c r="E20" s="52">
        <v>150</v>
      </c>
      <c r="F20" s="117">
        <v>10</v>
      </c>
      <c r="G20" s="118">
        <v>150</v>
      </c>
      <c r="H20" s="53">
        <v>115</v>
      </c>
      <c r="I20" s="53">
        <v>90</v>
      </c>
      <c r="J20" s="53">
        <v>120</v>
      </c>
      <c r="K20" s="53">
        <v>500</v>
      </c>
      <c r="L20" s="53">
        <v>36</v>
      </c>
      <c r="M20" s="53">
        <v>1.25</v>
      </c>
      <c r="N20" s="224">
        <v>6.019584</v>
      </c>
      <c r="O20" s="274"/>
      <c r="P20" s="555">
        <f>M20*O20</f>
        <v>0</v>
      </c>
      <c r="Q20" s="556"/>
      <c r="R20" s="179"/>
      <c r="S20" s="173"/>
    </row>
    <row r="21" spans="1:19" ht="15.75" customHeight="1">
      <c r="A21" s="39"/>
      <c r="B21" s="286"/>
      <c r="C21" s="381" t="s">
        <v>42</v>
      </c>
      <c r="D21" s="382" t="s">
        <v>41</v>
      </c>
      <c r="E21" s="59">
        <v>150</v>
      </c>
      <c r="F21" s="121">
        <v>10</v>
      </c>
      <c r="G21" s="122">
        <v>150</v>
      </c>
      <c r="H21" s="60">
        <v>115</v>
      </c>
      <c r="I21" s="60">
        <v>90</v>
      </c>
      <c r="J21" s="60">
        <v>120</v>
      </c>
      <c r="K21" s="60">
        <v>460</v>
      </c>
      <c r="L21" s="60">
        <v>36</v>
      </c>
      <c r="M21" s="60">
        <v>0.83</v>
      </c>
      <c r="N21" s="225">
        <v>6.5327349397590373</v>
      </c>
      <c r="O21" s="275"/>
      <c r="P21" s="562">
        <f>M21*O21</f>
        <v>0</v>
      </c>
      <c r="Q21" s="563"/>
      <c r="R21" s="179"/>
      <c r="S21" s="173"/>
    </row>
    <row r="22" spans="1:19" ht="15.75" customHeight="1">
      <c r="A22" s="39"/>
      <c r="B22" s="287"/>
      <c r="C22" s="201" t="s">
        <v>43</v>
      </c>
      <c r="D22" s="202" t="s">
        <v>41</v>
      </c>
      <c r="E22" s="151">
        <v>180</v>
      </c>
      <c r="F22" s="203">
        <v>10</v>
      </c>
      <c r="G22" s="204">
        <v>150</v>
      </c>
      <c r="H22" s="383">
        <v>145</v>
      </c>
      <c r="I22" s="383">
        <v>120</v>
      </c>
      <c r="J22" s="383">
        <v>150</v>
      </c>
      <c r="K22" s="383">
        <v>460</v>
      </c>
      <c r="L22" s="383">
        <v>36</v>
      </c>
      <c r="M22" s="383">
        <v>0.83</v>
      </c>
      <c r="N22" s="211">
        <v>7.0382650602409642</v>
      </c>
      <c r="O22" s="276"/>
      <c r="P22" s="544">
        <f t="shared" ref="P22:P47" si="0">M22*O22</f>
        <v>0</v>
      </c>
      <c r="Q22" s="545"/>
      <c r="R22" s="179"/>
      <c r="S22" s="173"/>
    </row>
    <row r="23" spans="1:19" ht="15.75" customHeight="1">
      <c r="A23" s="39"/>
      <c r="B23" s="288"/>
      <c r="C23" s="205">
        <v>26</v>
      </c>
      <c r="D23" s="206" t="s">
        <v>6</v>
      </c>
      <c r="E23" s="50">
        <v>180</v>
      </c>
      <c r="F23" s="119">
        <v>10</v>
      </c>
      <c r="G23" s="120">
        <v>150</v>
      </c>
      <c r="H23" s="51">
        <v>145</v>
      </c>
      <c r="I23" s="51">
        <v>120</v>
      </c>
      <c r="J23" s="51">
        <v>150</v>
      </c>
      <c r="K23" s="51">
        <v>500</v>
      </c>
      <c r="L23" s="51">
        <v>36</v>
      </c>
      <c r="M23" s="51">
        <v>1.25</v>
      </c>
      <c r="N23" s="212">
        <v>6.4786559999999991</v>
      </c>
      <c r="O23" s="268"/>
      <c r="P23" s="538">
        <f t="shared" si="0"/>
        <v>0</v>
      </c>
      <c r="Q23" s="539"/>
      <c r="R23" s="179"/>
      <c r="S23" s="173"/>
    </row>
    <row r="24" spans="1:19" ht="15.75" customHeight="1">
      <c r="A24" s="39"/>
      <c r="B24" s="288"/>
      <c r="C24" s="205">
        <v>28</v>
      </c>
      <c r="D24" s="206" t="s">
        <v>6</v>
      </c>
      <c r="E24" s="50">
        <v>180</v>
      </c>
      <c r="F24" s="119">
        <v>10</v>
      </c>
      <c r="G24" s="120">
        <v>150</v>
      </c>
      <c r="H24" s="51">
        <v>145</v>
      </c>
      <c r="I24" s="51">
        <v>120</v>
      </c>
      <c r="J24" s="51">
        <v>200</v>
      </c>
      <c r="K24" s="51">
        <v>500</v>
      </c>
      <c r="L24" s="51">
        <v>36</v>
      </c>
      <c r="M24" s="51">
        <v>1.25</v>
      </c>
      <c r="N24" s="212">
        <v>6.870336</v>
      </c>
      <c r="O24" s="268"/>
      <c r="P24" s="538">
        <f t="shared" si="0"/>
        <v>0</v>
      </c>
      <c r="Q24" s="539"/>
      <c r="R24" s="179"/>
      <c r="S24" s="173"/>
    </row>
    <row r="25" spans="1:19" ht="15.75" customHeight="1">
      <c r="A25" s="39"/>
      <c r="B25" s="288"/>
      <c r="C25" s="205" t="s">
        <v>44</v>
      </c>
      <c r="D25" s="206" t="s">
        <v>41</v>
      </c>
      <c r="E25" s="50">
        <v>180</v>
      </c>
      <c r="F25" s="119">
        <v>10</v>
      </c>
      <c r="G25" s="120">
        <v>150</v>
      </c>
      <c r="H25" s="51">
        <v>145</v>
      </c>
      <c r="I25" s="51">
        <v>120</v>
      </c>
      <c r="J25" s="51">
        <v>200</v>
      </c>
      <c r="K25" s="51">
        <v>460</v>
      </c>
      <c r="L25" s="51">
        <v>36</v>
      </c>
      <c r="M25" s="51">
        <v>0.83</v>
      </c>
      <c r="N25" s="212">
        <v>7.3037108433734943</v>
      </c>
      <c r="O25" s="268"/>
      <c r="P25" s="538">
        <f t="shared" si="0"/>
        <v>0</v>
      </c>
      <c r="Q25" s="539"/>
      <c r="R25" s="179"/>
      <c r="S25" s="173"/>
    </row>
    <row r="26" spans="1:19" ht="15.75" customHeight="1">
      <c r="A26" s="39"/>
      <c r="B26" s="288"/>
      <c r="C26" s="205">
        <v>29</v>
      </c>
      <c r="D26" s="206" t="s">
        <v>6</v>
      </c>
      <c r="E26" s="50">
        <v>180</v>
      </c>
      <c r="F26" s="119">
        <v>10</v>
      </c>
      <c r="G26" s="120">
        <v>150</v>
      </c>
      <c r="H26" s="51">
        <v>145</v>
      </c>
      <c r="I26" s="51">
        <v>120</v>
      </c>
      <c r="J26" s="51">
        <v>250</v>
      </c>
      <c r="K26" s="51">
        <v>600</v>
      </c>
      <c r="L26" s="51">
        <v>36</v>
      </c>
      <c r="M26" s="51">
        <v>1.25</v>
      </c>
      <c r="N26" s="212">
        <v>7.81</v>
      </c>
      <c r="O26" s="268"/>
      <c r="P26" s="538">
        <f t="shared" si="0"/>
        <v>0</v>
      </c>
      <c r="Q26" s="539"/>
      <c r="R26" s="179"/>
      <c r="S26" s="173"/>
    </row>
    <row r="27" spans="1:19" ht="15.75" customHeight="1">
      <c r="A27" s="39"/>
      <c r="B27" s="288"/>
      <c r="C27" s="205">
        <v>30</v>
      </c>
      <c r="D27" s="206" t="s">
        <v>6</v>
      </c>
      <c r="E27" s="50">
        <v>180</v>
      </c>
      <c r="F27" s="119">
        <v>12</v>
      </c>
      <c r="G27" s="120">
        <v>150</v>
      </c>
      <c r="H27" s="51">
        <v>145</v>
      </c>
      <c r="I27" s="51">
        <v>120</v>
      </c>
      <c r="J27" s="51">
        <v>150</v>
      </c>
      <c r="K27" s="51">
        <v>600</v>
      </c>
      <c r="L27" s="51">
        <v>36</v>
      </c>
      <c r="M27" s="51">
        <v>1.25</v>
      </c>
      <c r="N27" s="212">
        <v>10.061376000000001</v>
      </c>
      <c r="O27" s="268"/>
      <c r="P27" s="538">
        <f t="shared" si="0"/>
        <v>0</v>
      </c>
      <c r="Q27" s="539"/>
      <c r="R27" s="179"/>
      <c r="S27" s="173"/>
    </row>
    <row r="28" spans="1:19" ht="15.75" customHeight="1">
      <c r="A28" s="39"/>
      <c r="B28" s="289"/>
      <c r="C28" s="207" t="s">
        <v>45</v>
      </c>
      <c r="D28" s="208" t="s">
        <v>41</v>
      </c>
      <c r="E28" s="94">
        <v>180</v>
      </c>
      <c r="F28" s="131">
        <v>12</v>
      </c>
      <c r="G28" s="132">
        <v>150</v>
      </c>
      <c r="H28" s="95">
        <v>145</v>
      </c>
      <c r="I28" s="95">
        <v>120</v>
      </c>
      <c r="J28" s="95">
        <v>150</v>
      </c>
      <c r="K28" s="95">
        <v>460</v>
      </c>
      <c r="L28" s="95">
        <v>36</v>
      </c>
      <c r="M28" s="95">
        <v>0.83</v>
      </c>
      <c r="N28" s="213">
        <v>9.7317590361445774</v>
      </c>
      <c r="O28" s="269"/>
      <c r="P28" s="550">
        <f t="shared" si="0"/>
        <v>0</v>
      </c>
      <c r="Q28" s="551"/>
      <c r="R28" s="179"/>
      <c r="S28" s="173"/>
    </row>
    <row r="29" spans="1:19" ht="15.75" customHeight="1">
      <c r="A29" s="39"/>
      <c r="B29" s="290"/>
      <c r="C29" s="384">
        <v>31</v>
      </c>
      <c r="D29" s="385" t="s">
        <v>6</v>
      </c>
      <c r="E29" s="386">
        <v>200</v>
      </c>
      <c r="F29" s="387">
        <v>8</v>
      </c>
      <c r="G29" s="388">
        <v>150</v>
      </c>
      <c r="H29" s="389">
        <v>155</v>
      </c>
      <c r="I29" s="389">
        <v>140</v>
      </c>
      <c r="J29" s="389">
        <v>80</v>
      </c>
      <c r="K29" s="389">
        <v>400</v>
      </c>
      <c r="L29" s="389">
        <v>29</v>
      </c>
      <c r="M29" s="389">
        <v>1.25</v>
      </c>
      <c r="N29" s="390">
        <v>3.69</v>
      </c>
      <c r="O29" s="277"/>
      <c r="P29" s="564">
        <f>M29*O29</f>
        <v>0</v>
      </c>
      <c r="Q29" s="565"/>
      <c r="R29" s="179"/>
      <c r="S29" s="173"/>
    </row>
    <row r="30" spans="1:19" ht="15.75" customHeight="1">
      <c r="A30" s="39"/>
      <c r="B30" s="291"/>
      <c r="C30" s="391">
        <v>32</v>
      </c>
      <c r="D30" s="392" t="s">
        <v>6</v>
      </c>
      <c r="E30" s="63">
        <v>200</v>
      </c>
      <c r="F30" s="393">
        <v>10</v>
      </c>
      <c r="G30" s="394">
        <v>150</v>
      </c>
      <c r="H30" s="182">
        <v>155</v>
      </c>
      <c r="I30" s="182">
        <v>140</v>
      </c>
      <c r="J30" s="182">
        <v>150</v>
      </c>
      <c r="K30" s="182">
        <v>500</v>
      </c>
      <c r="L30" s="182">
        <v>36</v>
      </c>
      <c r="M30" s="182">
        <v>1.25</v>
      </c>
      <c r="N30" s="395">
        <v>6.5857919999999996</v>
      </c>
      <c r="O30" s="267"/>
      <c r="P30" s="555">
        <f t="shared" si="0"/>
        <v>0</v>
      </c>
      <c r="Q30" s="556"/>
      <c r="R30" s="179"/>
      <c r="S30" s="173"/>
    </row>
    <row r="31" spans="1:19" ht="15.75" customHeight="1">
      <c r="A31" s="39"/>
      <c r="B31" s="292"/>
      <c r="C31" s="396">
        <v>36</v>
      </c>
      <c r="D31" s="397" t="s">
        <v>6</v>
      </c>
      <c r="E31" s="57">
        <v>200</v>
      </c>
      <c r="F31" s="125">
        <v>12</v>
      </c>
      <c r="G31" s="126">
        <v>150</v>
      </c>
      <c r="H31" s="58">
        <v>155</v>
      </c>
      <c r="I31" s="58">
        <v>140</v>
      </c>
      <c r="J31" s="58">
        <v>150</v>
      </c>
      <c r="K31" s="58">
        <v>600</v>
      </c>
      <c r="L31" s="58">
        <v>36</v>
      </c>
      <c r="M31" s="58">
        <v>1.25</v>
      </c>
      <c r="N31" s="226">
        <v>10.203072000000001</v>
      </c>
      <c r="O31" s="278"/>
      <c r="P31" s="538">
        <f t="shared" si="0"/>
        <v>0</v>
      </c>
      <c r="Q31" s="539"/>
      <c r="R31" s="179"/>
      <c r="S31" s="173"/>
    </row>
    <row r="32" spans="1:19" ht="15.75" customHeight="1">
      <c r="A32" s="39"/>
      <c r="B32" s="292"/>
      <c r="C32" s="396" t="s">
        <v>46</v>
      </c>
      <c r="D32" s="397" t="s">
        <v>41</v>
      </c>
      <c r="E32" s="57">
        <v>200</v>
      </c>
      <c r="F32" s="125">
        <v>12</v>
      </c>
      <c r="G32" s="126">
        <v>150</v>
      </c>
      <c r="H32" s="58">
        <v>155</v>
      </c>
      <c r="I32" s="58">
        <v>140</v>
      </c>
      <c r="J32" s="58">
        <v>150</v>
      </c>
      <c r="K32" s="58">
        <v>460</v>
      </c>
      <c r="L32" s="58">
        <v>36</v>
      </c>
      <c r="M32" s="58">
        <v>0.83</v>
      </c>
      <c r="N32" s="226">
        <v>9.6324939759036159</v>
      </c>
      <c r="O32" s="278"/>
      <c r="P32" s="538">
        <f t="shared" si="0"/>
        <v>0</v>
      </c>
      <c r="Q32" s="539"/>
      <c r="R32" s="179"/>
      <c r="S32" s="173"/>
    </row>
    <row r="33" spans="1:19" ht="15.75" customHeight="1">
      <c r="A33" s="39"/>
      <c r="B33" s="293"/>
      <c r="C33" s="398">
        <v>38</v>
      </c>
      <c r="D33" s="399" t="s">
        <v>6</v>
      </c>
      <c r="E33" s="148">
        <v>200</v>
      </c>
      <c r="F33" s="400">
        <v>12</v>
      </c>
      <c r="G33" s="401">
        <v>150</v>
      </c>
      <c r="H33" s="149">
        <v>155</v>
      </c>
      <c r="I33" s="149">
        <v>140</v>
      </c>
      <c r="J33" s="149">
        <v>250</v>
      </c>
      <c r="K33" s="149">
        <v>600</v>
      </c>
      <c r="L33" s="149">
        <v>36</v>
      </c>
      <c r="M33" s="149">
        <v>1.25</v>
      </c>
      <c r="N33" s="402">
        <v>11.332032000000002</v>
      </c>
      <c r="O33" s="275"/>
      <c r="P33" s="553">
        <f t="shared" si="0"/>
        <v>0</v>
      </c>
      <c r="Q33" s="554"/>
      <c r="R33" s="179"/>
      <c r="S33" s="173"/>
    </row>
    <row r="34" spans="1:19" ht="15.75" customHeight="1">
      <c r="A34" s="39"/>
      <c r="B34" s="283"/>
      <c r="C34" s="375" t="s">
        <v>47</v>
      </c>
      <c r="D34" s="376" t="s">
        <v>41</v>
      </c>
      <c r="E34" s="138">
        <v>220</v>
      </c>
      <c r="F34" s="113">
        <v>10</v>
      </c>
      <c r="G34" s="114">
        <v>150</v>
      </c>
      <c r="H34" s="139">
        <v>175</v>
      </c>
      <c r="I34" s="139">
        <v>160</v>
      </c>
      <c r="J34" s="139">
        <v>150</v>
      </c>
      <c r="K34" s="139">
        <v>460</v>
      </c>
      <c r="L34" s="139">
        <v>36</v>
      </c>
      <c r="M34" s="139">
        <v>0.83</v>
      </c>
      <c r="N34" s="222">
        <v>7.3333975903614466</v>
      </c>
      <c r="O34" s="273"/>
      <c r="P34" s="544">
        <f t="shared" si="0"/>
        <v>0</v>
      </c>
      <c r="Q34" s="545"/>
      <c r="R34" s="179"/>
      <c r="S34" s="173"/>
    </row>
    <row r="35" spans="1:19" ht="15.75" customHeight="1">
      <c r="A35" s="39"/>
      <c r="B35" s="294"/>
      <c r="C35" s="403">
        <v>41</v>
      </c>
      <c r="D35" s="404" t="s">
        <v>6</v>
      </c>
      <c r="E35" s="82">
        <v>220</v>
      </c>
      <c r="F35" s="129">
        <v>8</v>
      </c>
      <c r="G35" s="130">
        <v>200</v>
      </c>
      <c r="H35" s="83">
        <v>175</v>
      </c>
      <c r="I35" s="83">
        <v>160</v>
      </c>
      <c r="J35" s="83">
        <v>150</v>
      </c>
      <c r="K35" s="83">
        <v>400</v>
      </c>
      <c r="L35" s="83">
        <v>36</v>
      </c>
      <c r="M35" s="83">
        <v>1.25</v>
      </c>
      <c r="N35" s="227">
        <v>3.3</v>
      </c>
      <c r="O35" s="271"/>
      <c r="P35" s="538">
        <f>M35*O35</f>
        <v>0</v>
      </c>
      <c r="Q35" s="539"/>
      <c r="R35" s="179"/>
      <c r="S35" s="173"/>
    </row>
    <row r="36" spans="1:19" ht="15.75" customHeight="1">
      <c r="A36" s="39"/>
      <c r="B36" s="294"/>
      <c r="C36" s="403">
        <v>43</v>
      </c>
      <c r="D36" s="404" t="s">
        <v>6</v>
      </c>
      <c r="E36" s="82">
        <v>220</v>
      </c>
      <c r="F36" s="129">
        <v>8</v>
      </c>
      <c r="G36" s="130">
        <v>150</v>
      </c>
      <c r="H36" s="83">
        <v>175</v>
      </c>
      <c r="I36" s="83">
        <v>160</v>
      </c>
      <c r="J36" s="83">
        <v>250</v>
      </c>
      <c r="K36" s="83">
        <v>500</v>
      </c>
      <c r="L36" s="83">
        <v>36</v>
      </c>
      <c r="M36" s="83">
        <v>1.25</v>
      </c>
      <c r="N36" s="227">
        <v>5.0199999999999996</v>
      </c>
      <c r="O36" s="271"/>
      <c r="P36" s="538">
        <f t="shared" ref="P36" si="1">M36*O36</f>
        <v>0</v>
      </c>
      <c r="Q36" s="539"/>
      <c r="R36" s="179"/>
      <c r="S36" s="173"/>
    </row>
    <row r="37" spans="1:19" ht="15.75" customHeight="1">
      <c r="A37" s="39"/>
      <c r="B37" s="294"/>
      <c r="C37" s="403">
        <v>44</v>
      </c>
      <c r="D37" s="404" t="s">
        <v>6</v>
      </c>
      <c r="E37" s="82">
        <v>220</v>
      </c>
      <c r="F37" s="129">
        <v>10</v>
      </c>
      <c r="G37" s="130">
        <v>150</v>
      </c>
      <c r="H37" s="83">
        <v>175</v>
      </c>
      <c r="I37" s="83">
        <v>160</v>
      </c>
      <c r="J37" s="83">
        <v>150</v>
      </c>
      <c r="K37" s="83">
        <v>500</v>
      </c>
      <c r="L37" s="83">
        <v>36</v>
      </c>
      <c r="M37" s="83">
        <v>1.25</v>
      </c>
      <c r="N37" s="227">
        <v>6.7921279999999999</v>
      </c>
      <c r="O37" s="271"/>
      <c r="P37" s="538">
        <f t="shared" si="0"/>
        <v>0</v>
      </c>
      <c r="Q37" s="539"/>
      <c r="R37" s="179"/>
      <c r="S37" s="173"/>
    </row>
    <row r="38" spans="1:19" ht="15.75" customHeight="1">
      <c r="A38" s="39"/>
      <c r="B38" s="294"/>
      <c r="C38" s="403">
        <v>46</v>
      </c>
      <c r="D38" s="404" t="s">
        <v>6</v>
      </c>
      <c r="E38" s="82">
        <v>220</v>
      </c>
      <c r="F38" s="129">
        <v>10</v>
      </c>
      <c r="G38" s="130">
        <v>150</v>
      </c>
      <c r="H38" s="83">
        <v>175</v>
      </c>
      <c r="I38" s="83">
        <v>160</v>
      </c>
      <c r="J38" s="83">
        <v>200</v>
      </c>
      <c r="K38" s="83">
        <v>500</v>
      </c>
      <c r="L38" s="83">
        <v>36</v>
      </c>
      <c r="M38" s="83">
        <v>1.25</v>
      </c>
      <c r="N38" s="227">
        <v>7.1838080000000009</v>
      </c>
      <c r="O38" s="271"/>
      <c r="P38" s="538">
        <f t="shared" si="0"/>
        <v>0</v>
      </c>
      <c r="Q38" s="539"/>
      <c r="R38" s="179"/>
      <c r="S38" s="173"/>
    </row>
    <row r="39" spans="1:19" ht="15.75" customHeight="1">
      <c r="A39" s="39"/>
      <c r="B39" s="294"/>
      <c r="C39" s="403" t="s">
        <v>48</v>
      </c>
      <c r="D39" s="404" t="s">
        <v>41</v>
      </c>
      <c r="E39" s="82">
        <v>220</v>
      </c>
      <c r="F39" s="129">
        <v>12</v>
      </c>
      <c r="G39" s="130">
        <v>150</v>
      </c>
      <c r="H39" s="83">
        <v>175</v>
      </c>
      <c r="I39" s="83">
        <v>160</v>
      </c>
      <c r="J39" s="83">
        <v>150</v>
      </c>
      <c r="K39" s="83">
        <v>460</v>
      </c>
      <c r="L39" s="83">
        <v>36</v>
      </c>
      <c r="M39" s="83">
        <v>0.83</v>
      </c>
      <c r="N39" s="227">
        <v>10.149204819277109</v>
      </c>
      <c r="O39" s="271"/>
      <c r="P39" s="538">
        <f t="shared" si="0"/>
        <v>0</v>
      </c>
      <c r="Q39" s="539"/>
      <c r="R39" s="179"/>
      <c r="S39" s="173"/>
    </row>
    <row r="40" spans="1:19" ht="15.75" customHeight="1">
      <c r="A40" s="39"/>
      <c r="B40" s="294"/>
      <c r="C40" s="403">
        <v>52</v>
      </c>
      <c r="D40" s="404" t="s">
        <v>6</v>
      </c>
      <c r="E40" s="82">
        <v>220</v>
      </c>
      <c r="F40" s="129">
        <v>12</v>
      </c>
      <c r="G40" s="130">
        <v>150</v>
      </c>
      <c r="H40" s="83">
        <v>175</v>
      </c>
      <c r="I40" s="83">
        <v>160</v>
      </c>
      <c r="J40" s="83">
        <v>150</v>
      </c>
      <c r="K40" s="83">
        <v>600</v>
      </c>
      <c r="L40" s="83">
        <v>36</v>
      </c>
      <c r="M40" s="83">
        <v>1.25</v>
      </c>
      <c r="N40" s="227">
        <v>10.443968</v>
      </c>
      <c r="O40" s="271"/>
      <c r="P40" s="538">
        <f t="shared" si="0"/>
        <v>0</v>
      </c>
      <c r="Q40" s="539"/>
      <c r="R40" s="179"/>
      <c r="S40" s="173"/>
    </row>
    <row r="41" spans="1:19" ht="15.75" customHeight="1">
      <c r="A41" s="39"/>
      <c r="B41" s="284"/>
      <c r="C41" s="377">
        <v>54</v>
      </c>
      <c r="D41" s="378" t="s">
        <v>6</v>
      </c>
      <c r="E41" s="97">
        <v>220</v>
      </c>
      <c r="F41" s="115">
        <v>12</v>
      </c>
      <c r="G41" s="116">
        <v>150</v>
      </c>
      <c r="H41" s="98">
        <v>175</v>
      </c>
      <c r="I41" s="98">
        <v>160</v>
      </c>
      <c r="J41" s="98">
        <v>250</v>
      </c>
      <c r="K41" s="98">
        <v>600</v>
      </c>
      <c r="L41" s="98">
        <v>36</v>
      </c>
      <c r="M41" s="98">
        <v>1.25</v>
      </c>
      <c r="N41" s="223">
        <v>11.572928000000001</v>
      </c>
      <c r="O41" s="272"/>
      <c r="P41" s="550">
        <f t="shared" si="0"/>
        <v>0</v>
      </c>
      <c r="Q41" s="551"/>
      <c r="R41" s="179"/>
      <c r="S41" s="173"/>
    </row>
    <row r="42" spans="1:19" ht="15.75" customHeight="1">
      <c r="A42" s="39"/>
      <c r="B42" s="294"/>
      <c r="C42" s="403">
        <v>60</v>
      </c>
      <c r="D42" s="404" t="s">
        <v>6</v>
      </c>
      <c r="E42" s="82">
        <v>270</v>
      </c>
      <c r="F42" s="129">
        <v>10</v>
      </c>
      <c r="G42" s="130">
        <v>150</v>
      </c>
      <c r="H42" s="83">
        <v>225</v>
      </c>
      <c r="I42" s="83">
        <v>210</v>
      </c>
      <c r="J42" s="83">
        <v>150</v>
      </c>
      <c r="K42" s="83">
        <v>500</v>
      </c>
      <c r="L42" s="83">
        <v>36</v>
      </c>
      <c r="M42" s="83">
        <v>1.25</v>
      </c>
      <c r="N42" s="227">
        <v>7.3991680000000004</v>
      </c>
      <c r="O42" s="271"/>
      <c r="P42" s="555">
        <f t="shared" si="0"/>
        <v>0</v>
      </c>
      <c r="Q42" s="556"/>
      <c r="R42" s="179"/>
      <c r="S42" s="173"/>
    </row>
    <row r="43" spans="1:19" ht="15.75" customHeight="1">
      <c r="A43" s="39"/>
      <c r="B43" s="292"/>
      <c r="C43" s="396" t="s">
        <v>49</v>
      </c>
      <c r="D43" s="397" t="s">
        <v>41</v>
      </c>
      <c r="E43" s="57">
        <v>270</v>
      </c>
      <c r="F43" s="125">
        <v>10</v>
      </c>
      <c r="G43" s="126">
        <v>150</v>
      </c>
      <c r="H43" s="58">
        <v>225</v>
      </c>
      <c r="I43" s="58">
        <v>210</v>
      </c>
      <c r="J43" s="58">
        <v>150</v>
      </c>
      <c r="K43" s="58">
        <v>460</v>
      </c>
      <c r="L43" s="58">
        <v>36</v>
      </c>
      <c r="M43" s="58">
        <v>0.83</v>
      </c>
      <c r="N43" s="226">
        <v>8.0140240963855423</v>
      </c>
      <c r="O43" s="278"/>
      <c r="P43" s="538">
        <f t="shared" si="0"/>
        <v>0</v>
      </c>
      <c r="Q43" s="539"/>
      <c r="R43" s="179"/>
    </row>
    <row r="44" spans="1:19" ht="15.75" customHeight="1">
      <c r="A44" s="39"/>
      <c r="B44" s="292"/>
      <c r="C44" s="396">
        <v>61</v>
      </c>
      <c r="D44" s="397" t="s">
        <v>6</v>
      </c>
      <c r="E44" s="57">
        <v>270</v>
      </c>
      <c r="F44" s="125">
        <v>10</v>
      </c>
      <c r="G44" s="126">
        <v>150</v>
      </c>
      <c r="H44" s="58">
        <v>225</v>
      </c>
      <c r="I44" s="58">
        <v>210</v>
      </c>
      <c r="J44" s="58">
        <v>200</v>
      </c>
      <c r="K44" s="58">
        <v>500</v>
      </c>
      <c r="L44" s="58">
        <v>36</v>
      </c>
      <c r="M44" s="58">
        <v>1.25</v>
      </c>
      <c r="N44" s="226">
        <v>7.59</v>
      </c>
      <c r="O44" s="278"/>
      <c r="P44" s="538">
        <f t="shared" si="0"/>
        <v>0</v>
      </c>
      <c r="Q44" s="539"/>
      <c r="R44" s="179"/>
      <c r="S44" s="173"/>
    </row>
    <row r="45" spans="1:19" ht="15.75" customHeight="1">
      <c r="A45" s="39"/>
      <c r="B45" s="292"/>
      <c r="C45" s="396">
        <v>66</v>
      </c>
      <c r="D45" s="397" t="s">
        <v>6</v>
      </c>
      <c r="E45" s="57">
        <v>270</v>
      </c>
      <c r="F45" s="125">
        <v>12</v>
      </c>
      <c r="G45" s="126">
        <v>150</v>
      </c>
      <c r="H45" s="58">
        <v>225</v>
      </c>
      <c r="I45" s="58">
        <v>210</v>
      </c>
      <c r="J45" s="58">
        <v>150</v>
      </c>
      <c r="K45" s="58">
        <v>600</v>
      </c>
      <c r="L45" s="58">
        <v>36</v>
      </c>
      <c r="M45" s="58">
        <v>1.25</v>
      </c>
      <c r="N45" s="226">
        <v>11.137407999999999</v>
      </c>
      <c r="O45" s="278"/>
      <c r="P45" s="538">
        <f t="shared" si="0"/>
        <v>0</v>
      </c>
      <c r="Q45" s="539"/>
      <c r="R45" s="179"/>
      <c r="S45" s="173"/>
    </row>
    <row r="46" spans="1:19" ht="15.75" customHeight="1">
      <c r="A46" s="39"/>
      <c r="B46" s="285"/>
      <c r="C46" s="379" t="s">
        <v>50</v>
      </c>
      <c r="D46" s="380" t="s">
        <v>41</v>
      </c>
      <c r="E46" s="52">
        <v>270</v>
      </c>
      <c r="F46" s="117">
        <v>12</v>
      </c>
      <c r="G46" s="118">
        <v>150</v>
      </c>
      <c r="H46" s="53">
        <v>225</v>
      </c>
      <c r="I46" s="53">
        <v>210</v>
      </c>
      <c r="J46" s="53">
        <v>150</v>
      </c>
      <c r="K46" s="53">
        <v>460</v>
      </c>
      <c r="L46" s="53">
        <v>36</v>
      </c>
      <c r="M46" s="53">
        <v>0.83</v>
      </c>
      <c r="N46" s="224">
        <v>10.883180722891566</v>
      </c>
      <c r="O46" s="274"/>
      <c r="P46" s="538">
        <f t="shared" si="0"/>
        <v>0</v>
      </c>
      <c r="Q46" s="539"/>
      <c r="R46" s="209"/>
      <c r="S46" s="173"/>
    </row>
    <row r="47" spans="1:19" ht="15.75" customHeight="1">
      <c r="A47" s="39"/>
      <c r="B47" s="289"/>
      <c r="C47" s="207">
        <v>68</v>
      </c>
      <c r="D47" s="208" t="s">
        <v>6</v>
      </c>
      <c r="E47" s="94">
        <v>270</v>
      </c>
      <c r="F47" s="131">
        <v>12</v>
      </c>
      <c r="G47" s="132">
        <v>150</v>
      </c>
      <c r="H47" s="95">
        <v>225</v>
      </c>
      <c r="I47" s="95">
        <v>210</v>
      </c>
      <c r="J47" s="95">
        <v>250</v>
      </c>
      <c r="K47" s="95">
        <v>600</v>
      </c>
      <c r="L47" s="95">
        <v>36</v>
      </c>
      <c r="M47" s="95">
        <v>1.25</v>
      </c>
      <c r="N47" s="213">
        <v>12.266368</v>
      </c>
      <c r="O47" s="269"/>
      <c r="P47" s="550">
        <f t="shared" si="0"/>
        <v>0</v>
      </c>
      <c r="Q47" s="551"/>
      <c r="R47" s="209"/>
      <c r="S47" s="176" t="s">
        <v>98</v>
      </c>
    </row>
    <row r="48" spans="1:19" ht="5.25" customHeight="1">
      <c r="A48" s="39"/>
      <c r="B48" s="39"/>
      <c r="C48" s="39"/>
      <c r="D48" s="39"/>
      <c r="E48" s="39"/>
      <c r="F48" s="39"/>
      <c r="G48" s="39"/>
      <c r="H48" s="39"/>
      <c r="I48" s="166"/>
      <c r="J48" s="166"/>
      <c r="K48" s="167"/>
      <c r="L48" s="39"/>
      <c r="M48" s="39"/>
      <c r="N48" s="167"/>
      <c r="O48" s="168"/>
      <c r="P48" s="168"/>
      <c r="Q48" s="168"/>
      <c r="R48" s="209"/>
      <c r="S48" s="173"/>
    </row>
    <row r="49" spans="1:42" ht="15.75" customHeight="1">
      <c r="A49" s="39"/>
      <c r="B49" s="552"/>
      <c r="C49" s="552"/>
      <c r="D49" s="552"/>
      <c r="E49" s="552"/>
      <c r="F49" s="552"/>
      <c r="G49" s="552"/>
      <c r="H49" s="552"/>
      <c r="I49" s="39"/>
      <c r="J49" s="39"/>
      <c r="K49" s="39"/>
      <c r="L49" s="39"/>
      <c r="M49" s="39"/>
      <c r="N49" s="39"/>
      <c r="O49" s="39"/>
      <c r="P49" s="39"/>
      <c r="Q49" s="39"/>
      <c r="R49" s="209"/>
      <c r="S49" s="173"/>
    </row>
    <row r="50" spans="1:42" ht="22.5" customHeight="1">
      <c r="A50" s="29"/>
      <c r="B50" s="39"/>
      <c r="C50" s="39"/>
      <c r="D50" s="39"/>
      <c r="E50" s="39"/>
      <c r="F50" s="39"/>
      <c r="G50" s="39"/>
      <c r="H50" s="210"/>
      <c r="I50" s="210"/>
      <c r="J50" s="210"/>
      <c r="K50" s="30"/>
      <c r="L50" s="30"/>
      <c r="M50" s="30"/>
      <c r="N50" s="30"/>
      <c r="O50" s="30"/>
      <c r="P50" s="30"/>
      <c r="Q50" s="75"/>
      <c r="R50" s="186"/>
      <c r="AP50" s="28"/>
    </row>
    <row r="51" spans="1:42" ht="53.25" customHeight="1">
      <c r="A51" s="39"/>
      <c r="B51" s="39"/>
      <c r="C51" s="39"/>
      <c r="D51" s="39"/>
      <c r="E51" s="39"/>
      <c r="F51" s="39"/>
      <c r="G51" s="39"/>
      <c r="H51" s="210"/>
      <c r="I51" s="210"/>
      <c r="J51" s="210"/>
      <c r="K51" s="30"/>
      <c r="L51" s="30"/>
      <c r="M51" s="30"/>
      <c r="N51" s="30"/>
      <c r="O51" s="30"/>
      <c r="P51" s="30"/>
      <c r="Q51" s="75"/>
      <c r="R51" s="186"/>
      <c r="AP51" s="28"/>
    </row>
    <row r="52" spans="1:42" ht="15.75" customHeight="1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75" t="s">
        <v>200</v>
      </c>
      <c r="R52" s="186"/>
      <c r="AP52" s="28"/>
    </row>
    <row r="53" spans="1:42" s="27" customFormat="1" ht="47.25" customHeight="1">
      <c r="R53" s="197"/>
      <c r="S53" s="197"/>
    </row>
    <row r="54" spans="1:42" s="27" customFormat="1" ht="45.75" customHeight="1">
      <c r="R54" s="197"/>
      <c r="S54" s="197"/>
    </row>
    <row r="55" spans="1:42" s="27" customFormat="1" ht="15.75" customHeight="1">
      <c r="R55" s="46"/>
      <c r="S55" s="46"/>
    </row>
    <row r="56" spans="1:42" s="27" customFormat="1" ht="15.75" customHeight="1">
      <c r="R56" s="46"/>
      <c r="S56" s="46"/>
    </row>
    <row r="57" spans="1:42" s="27" customFormat="1" ht="11.25" customHeight="1">
      <c r="R57" s="46"/>
      <c r="S57" s="46"/>
    </row>
    <row r="58" spans="1:42" s="27" customFormat="1" ht="15.75" customHeight="1">
      <c r="R58" s="46"/>
      <c r="S58" s="46"/>
    </row>
    <row r="59" spans="1:42" s="27" customFormat="1">
      <c r="R59" s="46"/>
      <c r="S59" s="46"/>
    </row>
    <row r="60" spans="1:42" s="27" customFormat="1">
      <c r="R60" s="46"/>
      <c r="S60" s="46"/>
    </row>
    <row r="61" spans="1:42" s="27" customFormat="1">
      <c r="R61" s="46"/>
      <c r="S61" s="46"/>
    </row>
    <row r="62" spans="1:42" s="27" customFormat="1">
      <c r="R62" s="46"/>
      <c r="S62" s="46"/>
    </row>
    <row r="63" spans="1:42" s="27" customFormat="1">
      <c r="R63" s="171"/>
      <c r="S63" s="171"/>
    </row>
    <row r="64" spans="1:42" s="27" customFormat="1">
      <c r="R64" s="171"/>
      <c r="S64" s="171"/>
    </row>
    <row r="65" spans="18:19" s="27" customFormat="1">
      <c r="R65" s="171"/>
      <c r="S65" s="171"/>
    </row>
    <row r="66" spans="18:19" s="27" customFormat="1">
      <c r="R66" s="199"/>
      <c r="S66" s="199"/>
    </row>
    <row r="67" spans="18:19" s="27" customFormat="1">
      <c r="R67" s="171"/>
      <c r="S67" s="171"/>
    </row>
    <row r="68" spans="18:19" s="27" customFormat="1">
      <c r="R68" s="171"/>
      <c r="S68" s="171"/>
    </row>
    <row r="69" spans="18:19" s="27" customFormat="1">
      <c r="R69" s="171"/>
      <c r="S69" s="171"/>
    </row>
    <row r="70" spans="18:19" s="27" customFormat="1">
      <c r="R70" s="171"/>
      <c r="S70" s="171"/>
    </row>
    <row r="71" spans="18:19" s="27" customFormat="1">
      <c r="R71" s="171"/>
      <c r="S71" s="171"/>
    </row>
    <row r="72" spans="18:19" s="27" customFormat="1">
      <c r="R72" s="171"/>
      <c r="S72" s="171"/>
    </row>
    <row r="73" spans="18:19" s="27" customFormat="1">
      <c r="R73" s="171"/>
      <c r="S73" s="171"/>
    </row>
    <row r="74" spans="18:19" s="27" customFormat="1">
      <c r="R74" s="171"/>
      <c r="S74" s="171"/>
    </row>
    <row r="75" spans="18:19" s="27" customFormat="1">
      <c r="R75" s="171"/>
      <c r="S75" s="171"/>
    </row>
    <row r="76" spans="18:19" s="27" customFormat="1">
      <c r="R76" s="171"/>
      <c r="S76" s="171"/>
    </row>
    <row r="77" spans="18:19" s="27" customFormat="1">
      <c r="R77" s="171"/>
      <c r="S77" s="171"/>
    </row>
    <row r="78" spans="18:19" s="27" customFormat="1">
      <c r="R78" s="171"/>
      <c r="S78" s="171"/>
    </row>
    <row r="79" spans="18:19" s="27" customFormat="1">
      <c r="R79" s="171"/>
      <c r="S79" s="171"/>
    </row>
    <row r="80" spans="18:19" s="27" customFormat="1">
      <c r="R80" s="171"/>
      <c r="S80" s="171"/>
    </row>
    <row r="81" spans="2:19" s="27" customFormat="1">
      <c r="R81" s="171"/>
      <c r="S81" s="171"/>
    </row>
    <row r="82" spans="2:19" s="27" customFormat="1">
      <c r="R82" s="171"/>
      <c r="S82" s="171"/>
    </row>
    <row r="83" spans="2:19" s="27" customFormat="1">
      <c r="R83" s="171"/>
      <c r="S83" s="171"/>
    </row>
    <row r="84" spans="2:19" s="27" customFormat="1">
      <c r="R84" s="171"/>
      <c r="S84" s="171"/>
    </row>
    <row r="85" spans="2:19" s="27" customFormat="1">
      <c r="R85" s="171"/>
      <c r="S85" s="171"/>
    </row>
    <row r="86" spans="2:19" s="27" customFormat="1">
      <c r="R86" s="171"/>
      <c r="S86" s="171"/>
    </row>
    <row r="87" spans="2:19" s="27" customFormat="1">
      <c r="R87" s="171"/>
      <c r="S87" s="171"/>
    </row>
    <row r="88" spans="2:19" s="27" customFormat="1">
      <c r="R88" s="171"/>
      <c r="S88" s="171"/>
    </row>
    <row r="89" spans="2:19" s="27" customFormat="1">
      <c r="R89" s="171"/>
      <c r="S89" s="171"/>
    </row>
    <row r="90" spans="2:19" s="27" customFormat="1">
      <c r="R90" s="171"/>
      <c r="S90" s="171"/>
    </row>
    <row r="91" spans="2:19" s="27" customFormat="1"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171"/>
      <c r="S91" s="171"/>
    </row>
    <row r="92" spans="2:19" s="27" customFormat="1"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171"/>
      <c r="S92" s="171"/>
    </row>
    <row r="93" spans="2:19" s="27" customFormat="1"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171"/>
      <c r="S93" s="171"/>
    </row>
    <row r="94" spans="2:19" s="27" customFormat="1"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171"/>
      <c r="S94" s="171"/>
    </row>
    <row r="95" spans="2:19" s="27" customFormat="1"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171"/>
      <c r="S95" s="171"/>
    </row>
    <row r="96" spans="2:19" s="27" customFormat="1"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171"/>
      <c r="S96" s="171"/>
    </row>
    <row r="97" spans="2:19" s="27" customFormat="1"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171"/>
      <c r="S97" s="171"/>
    </row>
    <row r="98" spans="2:19" s="27" customFormat="1"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171"/>
      <c r="S98" s="171"/>
    </row>
    <row r="99" spans="2:19" s="27" customFormat="1"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171"/>
      <c r="S99" s="171"/>
    </row>
    <row r="100" spans="2:19" s="27" customFormat="1"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171"/>
      <c r="S100" s="171"/>
    </row>
    <row r="101" spans="2:19" s="27" customFormat="1"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171"/>
      <c r="S101" s="171"/>
    </row>
    <row r="102" spans="2:19" s="27" customFormat="1"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171"/>
      <c r="S102" s="171"/>
    </row>
    <row r="103" spans="2:19" s="27" customFormat="1"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171"/>
      <c r="S103" s="171"/>
    </row>
    <row r="104" spans="2:19">
      <c r="R104" s="200"/>
      <c r="S104" s="171"/>
    </row>
    <row r="105" spans="2:19">
      <c r="R105" s="200"/>
      <c r="S105" s="171"/>
    </row>
    <row r="106" spans="2:19">
      <c r="R106" s="200"/>
      <c r="S106" s="171"/>
    </row>
    <row r="107" spans="2:19">
      <c r="R107" s="200"/>
      <c r="S107" s="171"/>
    </row>
    <row r="108" spans="2:19">
      <c r="R108" s="200"/>
      <c r="S108" s="171"/>
    </row>
    <row r="109" spans="2:19">
      <c r="R109" s="200"/>
      <c r="S109" s="171"/>
    </row>
    <row r="110" spans="2:19">
      <c r="R110" s="200"/>
      <c r="S110" s="171"/>
    </row>
    <row r="111" spans="2:19">
      <c r="R111" s="200"/>
      <c r="S111" s="171"/>
    </row>
    <row r="112" spans="2:19">
      <c r="R112" s="200"/>
      <c r="S112" s="171"/>
    </row>
    <row r="113" spans="18:19">
      <c r="R113" s="200"/>
      <c r="S113" s="171"/>
    </row>
    <row r="114" spans="18:19">
      <c r="R114" s="200"/>
      <c r="S114" s="171"/>
    </row>
    <row r="115" spans="18:19">
      <c r="R115" s="200"/>
      <c r="S115" s="171"/>
    </row>
    <row r="116" spans="18:19">
      <c r="R116" s="200"/>
      <c r="S116" s="171"/>
    </row>
    <row r="117" spans="18:19">
      <c r="R117" s="200"/>
      <c r="S117" s="171"/>
    </row>
    <row r="118" spans="18:19">
      <c r="R118" s="200"/>
      <c r="S118" s="171"/>
    </row>
    <row r="119" spans="18:19">
      <c r="R119" s="200"/>
      <c r="S119" s="171"/>
    </row>
    <row r="120" spans="18:19">
      <c r="R120" s="200"/>
      <c r="S120" s="171"/>
    </row>
    <row r="121" spans="18:19">
      <c r="R121" s="200"/>
      <c r="S121" s="171"/>
    </row>
    <row r="122" spans="18:19">
      <c r="R122" s="200"/>
      <c r="S122" s="171"/>
    </row>
    <row r="123" spans="18:19">
      <c r="R123" s="200"/>
      <c r="S123" s="171"/>
    </row>
    <row r="124" spans="18:19">
      <c r="R124" s="200"/>
      <c r="S124" s="171"/>
    </row>
    <row r="125" spans="18:19">
      <c r="R125" s="200"/>
      <c r="S125" s="171"/>
    </row>
    <row r="126" spans="18:19">
      <c r="R126" s="200"/>
      <c r="S126" s="171"/>
    </row>
    <row r="127" spans="18:19">
      <c r="R127" s="200"/>
      <c r="S127" s="171"/>
    </row>
    <row r="128" spans="18:19">
      <c r="R128" s="200"/>
      <c r="S128" s="171"/>
    </row>
    <row r="129" spans="18:19">
      <c r="R129" s="200"/>
      <c r="S129" s="171"/>
    </row>
    <row r="130" spans="18:19">
      <c r="R130" s="200"/>
      <c r="S130" s="171"/>
    </row>
    <row r="131" spans="18:19">
      <c r="R131" s="200"/>
      <c r="S131" s="171"/>
    </row>
    <row r="132" spans="18:19">
      <c r="R132" s="200"/>
      <c r="S132" s="171"/>
    </row>
    <row r="133" spans="18:19">
      <c r="R133" s="200"/>
      <c r="S133" s="171"/>
    </row>
    <row r="134" spans="18:19">
      <c r="R134" s="200"/>
      <c r="S134" s="171"/>
    </row>
    <row r="135" spans="18:19">
      <c r="R135" s="200"/>
      <c r="S135" s="171"/>
    </row>
    <row r="136" spans="18:19">
      <c r="R136" s="200"/>
      <c r="S136" s="171"/>
    </row>
    <row r="137" spans="18:19">
      <c r="R137" s="200"/>
      <c r="S137" s="171"/>
    </row>
    <row r="138" spans="18:19">
      <c r="R138" s="200"/>
      <c r="S138" s="171"/>
    </row>
    <row r="139" spans="18:19">
      <c r="R139" s="200"/>
      <c r="S139" s="171"/>
    </row>
    <row r="140" spans="18:19">
      <c r="R140" s="200"/>
      <c r="S140" s="171"/>
    </row>
    <row r="141" spans="18:19">
      <c r="R141" s="200"/>
      <c r="S141" s="171"/>
    </row>
    <row r="142" spans="18:19">
      <c r="R142" s="200"/>
      <c r="S142" s="171"/>
    </row>
    <row r="143" spans="18:19">
      <c r="R143" s="200"/>
      <c r="S143" s="171"/>
    </row>
    <row r="144" spans="18:19">
      <c r="R144" s="200"/>
      <c r="S144" s="171"/>
    </row>
    <row r="145" spans="18:19">
      <c r="R145" s="200"/>
      <c r="S145" s="171"/>
    </row>
    <row r="146" spans="18:19">
      <c r="R146" s="200"/>
      <c r="S146" s="171"/>
    </row>
    <row r="147" spans="18:19">
      <c r="R147" s="200"/>
      <c r="S147" s="171"/>
    </row>
    <row r="148" spans="18:19">
      <c r="R148" s="200"/>
      <c r="S148" s="171"/>
    </row>
    <row r="149" spans="18:19">
      <c r="R149" s="200"/>
      <c r="S149" s="171"/>
    </row>
    <row r="150" spans="18:19">
      <c r="R150" s="200"/>
      <c r="S150" s="171"/>
    </row>
    <row r="151" spans="18:19">
      <c r="R151" s="200"/>
      <c r="S151" s="171"/>
    </row>
    <row r="152" spans="18:19">
      <c r="R152" s="200"/>
      <c r="S152" s="171"/>
    </row>
    <row r="153" spans="18:19">
      <c r="R153" s="200"/>
      <c r="S153" s="171"/>
    </row>
    <row r="154" spans="18:19">
      <c r="R154" s="200"/>
      <c r="S154" s="171"/>
    </row>
    <row r="155" spans="18:19">
      <c r="R155" s="200"/>
      <c r="S155" s="171"/>
    </row>
    <row r="156" spans="18:19">
      <c r="R156" s="200"/>
      <c r="S156" s="171"/>
    </row>
    <row r="157" spans="18:19">
      <c r="R157" s="200"/>
      <c r="S157" s="171"/>
    </row>
    <row r="158" spans="18:19">
      <c r="R158" s="200"/>
      <c r="S158" s="171"/>
    </row>
    <row r="159" spans="18:19">
      <c r="R159" s="200"/>
      <c r="S159" s="171"/>
    </row>
    <row r="160" spans="18:19">
      <c r="R160" s="200"/>
      <c r="S160" s="171"/>
    </row>
    <row r="161" spans="18:19">
      <c r="R161" s="200"/>
      <c r="S161" s="171"/>
    </row>
    <row r="162" spans="18:19">
      <c r="R162" s="200"/>
      <c r="S162" s="171"/>
    </row>
    <row r="163" spans="18:19">
      <c r="R163" s="200"/>
      <c r="S163" s="171"/>
    </row>
    <row r="164" spans="18:19">
      <c r="R164" s="200"/>
      <c r="S164" s="171"/>
    </row>
    <row r="165" spans="18:19">
      <c r="R165" s="200"/>
      <c r="S165" s="171"/>
    </row>
    <row r="166" spans="18:19">
      <c r="R166" s="200"/>
      <c r="S166" s="171"/>
    </row>
    <row r="167" spans="18:19">
      <c r="R167" s="200"/>
      <c r="S167" s="171"/>
    </row>
    <row r="168" spans="18:19">
      <c r="R168" s="200"/>
      <c r="S168" s="171"/>
    </row>
    <row r="169" spans="18:19">
      <c r="R169" s="200"/>
      <c r="S169" s="171"/>
    </row>
    <row r="170" spans="18:19">
      <c r="R170" s="200"/>
      <c r="S170" s="171"/>
    </row>
    <row r="171" spans="18:19">
      <c r="R171" s="200"/>
      <c r="S171" s="171"/>
    </row>
    <row r="172" spans="18:19">
      <c r="R172" s="200"/>
      <c r="S172" s="171"/>
    </row>
    <row r="173" spans="18:19">
      <c r="R173" s="200"/>
      <c r="S173" s="171"/>
    </row>
    <row r="174" spans="18:19">
      <c r="R174" s="200"/>
      <c r="S174" s="171"/>
    </row>
    <row r="175" spans="18:19">
      <c r="R175" s="200"/>
      <c r="S175" s="171"/>
    </row>
    <row r="176" spans="18:19">
      <c r="R176" s="200"/>
      <c r="S176" s="171"/>
    </row>
    <row r="177" spans="18:19">
      <c r="R177" s="200"/>
      <c r="S177" s="171"/>
    </row>
    <row r="178" spans="18:19">
      <c r="R178" s="200"/>
      <c r="S178" s="171"/>
    </row>
    <row r="179" spans="18:19">
      <c r="R179" s="200"/>
      <c r="S179" s="171"/>
    </row>
    <row r="180" spans="18:19">
      <c r="R180" s="200"/>
      <c r="S180" s="171"/>
    </row>
    <row r="181" spans="18:19">
      <c r="R181" s="200"/>
      <c r="S181" s="171"/>
    </row>
    <row r="182" spans="18:19">
      <c r="R182" s="200"/>
      <c r="S182" s="171"/>
    </row>
    <row r="183" spans="18:19">
      <c r="R183" s="200"/>
      <c r="S183" s="171"/>
    </row>
    <row r="184" spans="18:19">
      <c r="R184" s="200"/>
      <c r="S184" s="171"/>
    </row>
    <row r="185" spans="18:19">
      <c r="R185" s="200"/>
      <c r="S185" s="171"/>
    </row>
    <row r="186" spans="18:19">
      <c r="R186" s="200"/>
      <c r="S186" s="171"/>
    </row>
    <row r="187" spans="18:19">
      <c r="R187" s="200"/>
      <c r="S187" s="171"/>
    </row>
    <row r="188" spans="18:19">
      <c r="R188" s="200"/>
      <c r="S188" s="171"/>
    </row>
    <row r="189" spans="18:19">
      <c r="R189" s="200"/>
      <c r="S189" s="171"/>
    </row>
    <row r="190" spans="18:19">
      <c r="R190" s="200"/>
      <c r="S190" s="171"/>
    </row>
    <row r="191" spans="18:19">
      <c r="R191" s="200"/>
      <c r="S191" s="171"/>
    </row>
    <row r="192" spans="18:19">
      <c r="R192" s="200"/>
      <c r="S192" s="171"/>
    </row>
    <row r="193" spans="18:19">
      <c r="R193" s="200"/>
      <c r="S193" s="171"/>
    </row>
    <row r="194" spans="18:19">
      <c r="R194" s="200"/>
      <c r="S194" s="171"/>
    </row>
    <row r="195" spans="18:19">
      <c r="R195" s="200"/>
      <c r="S195" s="171"/>
    </row>
    <row r="196" spans="18:19">
      <c r="R196" s="200"/>
      <c r="S196" s="171"/>
    </row>
    <row r="197" spans="18:19">
      <c r="R197" s="200"/>
      <c r="S197" s="171"/>
    </row>
    <row r="198" spans="18:19">
      <c r="R198" s="200"/>
      <c r="S198" s="171"/>
    </row>
    <row r="199" spans="18:19">
      <c r="R199" s="200"/>
      <c r="S199" s="171"/>
    </row>
    <row r="200" spans="18:19">
      <c r="R200" s="200"/>
      <c r="S200" s="171"/>
    </row>
    <row r="201" spans="18:19">
      <c r="R201" s="200"/>
      <c r="S201" s="171"/>
    </row>
    <row r="202" spans="18:19">
      <c r="R202" s="200"/>
      <c r="S202" s="171"/>
    </row>
    <row r="203" spans="18:19">
      <c r="R203" s="200"/>
      <c r="S203" s="171"/>
    </row>
    <row r="204" spans="18:19">
      <c r="R204" s="200"/>
      <c r="S204" s="171"/>
    </row>
    <row r="205" spans="18:19">
      <c r="R205" s="200"/>
      <c r="S205" s="171"/>
    </row>
    <row r="206" spans="18:19">
      <c r="R206" s="200"/>
      <c r="S206" s="171"/>
    </row>
    <row r="207" spans="18:19">
      <c r="R207" s="200"/>
      <c r="S207" s="171"/>
    </row>
    <row r="208" spans="18:19">
      <c r="R208" s="200"/>
      <c r="S208" s="171"/>
    </row>
    <row r="209" spans="18:19">
      <c r="R209" s="200"/>
      <c r="S209" s="171"/>
    </row>
    <row r="210" spans="18:19">
      <c r="R210" s="200"/>
      <c r="S210" s="171"/>
    </row>
    <row r="211" spans="18:19">
      <c r="R211" s="200"/>
      <c r="S211" s="171"/>
    </row>
    <row r="212" spans="18:19">
      <c r="R212" s="200"/>
      <c r="S212" s="171"/>
    </row>
    <row r="213" spans="18:19">
      <c r="R213" s="200"/>
      <c r="S213" s="171"/>
    </row>
    <row r="214" spans="18:19">
      <c r="R214" s="200"/>
      <c r="S214" s="171"/>
    </row>
    <row r="215" spans="18:19">
      <c r="R215" s="200"/>
      <c r="S215" s="171"/>
    </row>
    <row r="216" spans="18:19">
      <c r="R216" s="200"/>
      <c r="S216" s="171"/>
    </row>
    <row r="217" spans="18:19">
      <c r="R217" s="200"/>
      <c r="S217" s="171"/>
    </row>
    <row r="218" spans="18:19">
      <c r="R218" s="200"/>
      <c r="S218" s="171"/>
    </row>
    <row r="219" spans="18:19">
      <c r="R219" s="200"/>
      <c r="S219" s="171"/>
    </row>
    <row r="220" spans="18:19">
      <c r="R220" s="200"/>
      <c r="S220" s="171"/>
    </row>
    <row r="221" spans="18:19">
      <c r="R221" s="200"/>
      <c r="S221" s="171"/>
    </row>
    <row r="222" spans="18:19">
      <c r="R222" s="200"/>
      <c r="S222" s="171"/>
    </row>
    <row r="223" spans="18:19">
      <c r="R223" s="200"/>
      <c r="S223" s="171"/>
    </row>
    <row r="224" spans="18:19">
      <c r="R224" s="200"/>
      <c r="S224" s="171"/>
    </row>
    <row r="225" spans="18:19">
      <c r="R225" s="200"/>
      <c r="S225" s="171"/>
    </row>
    <row r="226" spans="18:19">
      <c r="R226" s="200"/>
      <c r="S226" s="171"/>
    </row>
    <row r="227" spans="18:19">
      <c r="R227" s="200"/>
      <c r="S227" s="171"/>
    </row>
    <row r="228" spans="18:19">
      <c r="R228" s="200"/>
      <c r="S228" s="171"/>
    </row>
    <row r="229" spans="18:19">
      <c r="R229" s="200"/>
      <c r="S229" s="171"/>
    </row>
    <row r="230" spans="18:19">
      <c r="R230" s="200"/>
      <c r="S230" s="171"/>
    </row>
    <row r="231" spans="18:19">
      <c r="R231" s="200"/>
      <c r="S231" s="171"/>
    </row>
    <row r="232" spans="18:19">
      <c r="R232" s="200"/>
      <c r="S232" s="171"/>
    </row>
    <row r="233" spans="18:19">
      <c r="R233" s="200"/>
      <c r="S233" s="171"/>
    </row>
    <row r="234" spans="18:19">
      <c r="R234" s="200"/>
      <c r="S234" s="171"/>
    </row>
    <row r="235" spans="18:19">
      <c r="R235" s="200"/>
      <c r="S235" s="171"/>
    </row>
    <row r="236" spans="18:19">
      <c r="R236" s="200"/>
      <c r="S236" s="171"/>
    </row>
    <row r="237" spans="18:19">
      <c r="R237" s="200"/>
      <c r="S237" s="171"/>
    </row>
    <row r="238" spans="18:19">
      <c r="R238" s="200"/>
      <c r="S238" s="171"/>
    </row>
    <row r="239" spans="18:19">
      <c r="R239" s="200"/>
      <c r="S239" s="171"/>
    </row>
    <row r="240" spans="18:19">
      <c r="R240" s="200"/>
      <c r="S240" s="171"/>
    </row>
    <row r="241" spans="18:19">
      <c r="R241" s="200"/>
      <c r="S241" s="171"/>
    </row>
    <row r="242" spans="18:19">
      <c r="R242" s="200"/>
      <c r="S242" s="171"/>
    </row>
    <row r="243" spans="18:19">
      <c r="R243" s="200"/>
      <c r="S243" s="171"/>
    </row>
    <row r="244" spans="18:19">
      <c r="R244" s="200"/>
      <c r="S244" s="171"/>
    </row>
    <row r="245" spans="18:19">
      <c r="R245" s="200"/>
      <c r="S245" s="171"/>
    </row>
    <row r="246" spans="18:19">
      <c r="R246" s="200"/>
      <c r="S246" s="171"/>
    </row>
    <row r="247" spans="18:19">
      <c r="R247" s="200"/>
      <c r="S247" s="171"/>
    </row>
    <row r="248" spans="18:19">
      <c r="R248" s="200"/>
      <c r="S248" s="171"/>
    </row>
    <row r="249" spans="18:19">
      <c r="R249" s="200"/>
      <c r="S249" s="171"/>
    </row>
    <row r="250" spans="18:19">
      <c r="R250" s="200"/>
      <c r="S250" s="171"/>
    </row>
    <row r="251" spans="18:19">
      <c r="R251" s="200"/>
      <c r="S251" s="171"/>
    </row>
    <row r="252" spans="18:19">
      <c r="R252" s="200"/>
      <c r="S252" s="171"/>
    </row>
    <row r="253" spans="18:19">
      <c r="R253" s="200"/>
      <c r="S253" s="171"/>
    </row>
    <row r="254" spans="18:19">
      <c r="R254" s="200"/>
      <c r="S254" s="171"/>
    </row>
    <row r="255" spans="18:19">
      <c r="R255" s="200"/>
      <c r="S255" s="171"/>
    </row>
    <row r="256" spans="18:19">
      <c r="R256" s="200"/>
      <c r="S256" s="171"/>
    </row>
    <row r="257" spans="18:19">
      <c r="R257" s="200"/>
      <c r="S257" s="171"/>
    </row>
    <row r="258" spans="18:19">
      <c r="R258" s="200"/>
      <c r="S258" s="171"/>
    </row>
    <row r="259" spans="18:19">
      <c r="R259" s="200"/>
      <c r="S259" s="171"/>
    </row>
    <row r="260" spans="18:19">
      <c r="R260" s="200"/>
      <c r="S260" s="171"/>
    </row>
    <row r="261" spans="18:19">
      <c r="R261" s="200"/>
      <c r="S261" s="171"/>
    </row>
    <row r="262" spans="18:19">
      <c r="R262" s="200"/>
      <c r="S262" s="171"/>
    </row>
    <row r="263" spans="18:19">
      <c r="R263" s="200"/>
      <c r="S263" s="171"/>
    </row>
    <row r="264" spans="18:19">
      <c r="R264" s="200"/>
      <c r="S264" s="171"/>
    </row>
    <row r="265" spans="18:19">
      <c r="R265" s="200"/>
      <c r="S265" s="171"/>
    </row>
    <row r="266" spans="18:19">
      <c r="R266" s="200"/>
      <c r="S266" s="171"/>
    </row>
    <row r="267" spans="18:19">
      <c r="R267" s="200"/>
      <c r="S267" s="171"/>
    </row>
    <row r="268" spans="18:19">
      <c r="R268" s="200"/>
      <c r="S268" s="171"/>
    </row>
    <row r="269" spans="18:19">
      <c r="R269" s="200"/>
      <c r="S269" s="171"/>
    </row>
    <row r="270" spans="18:19">
      <c r="R270" s="200"/>
      <c r="S270" s="171"/>
    </row>
    <row r="271" spans="18:19">
      <c r="R271" s="200"/>
      <c r="S271" s="171"/>
    </row>
    <row r="272" spans="18:19">
      <c r="R272" s="200"/>
      <c r="S272" s="171"/>
    </row>
    <row r="273" spans="18:19">
      <c r="R273" s="200"/>
      <c r="S273" s="171"/>
    </row>
    <row r="274" spans="18:19">
      <c r="R274" s="200"/>
      <c r="S274" s="171"/>
    </row>
    <row r="275" spans="18:19">
      <c r="R275" s="200"/>
      <c r="S275" s="171"/>
    </row>
    <row r="276" spans="18:19">
      <c r="R276" s="200"/>
      <c r="S276" s="171"/>
    </row>
    <row r="277" spans="18:19">
      <c r="R277" s="200"/>
      <c r="S277" s="171"/>
    </row>
    <row r="278" spans="18:19">
      <c r="R278" s="200"/>
      <c r="S278" s="171"/>
    </row>
    <row r="279" spans="18:19">
      <c r="R279" s="200"/>
      <c r="S279" s="171"/>
    </row>
    <row r="280" spans="18:19">
      <c r="R280" s="200"/>
      <c r="S280" s="171"/>
    </row>
    <row r="281" spans="18:19">
      <c r="R281" s="200"/>
      <c r="S281" s="171"/>
    </row>
    <row r="282" spans="18:19">
      <c r="R282" s="200"/>
      <c r="S282" s="171"/>
    </row>
    <row r="283" spans="18:19">
      <c r="R283" s="200"/>
      <c r="S283" s="171"/>
    </row>
    <row r="284" spans="18:19">
      <c r="R284" s="200"/>
      <c r="S284" s="171"/>
    </row>
    <row r="285" spans="18:19">
      <c r="R285" s="200"/>
      <c r="S285" s="171"/>
    </row>
    <row r="286" spans="18:19">
      <c r="R286" s="200"/>
      <c r="S286" s="171"/>
    </row>
    <row r="287" spans="18:19">
      <c r="R287" s="200"/>
      <c r="S287" s="171"/>
    </row>
    <row r="288" spans="18:19">
      <c r="R288" s="200"/>
      <c r="S288" s="171"/>
    </row>
    <row r="289" spans="18:19">
      <c r="R289" s="200"/>
      <c r="S289" s="171"/>
    </row>
    <row r="290" spans="18:19">
      <c r="R290" s="200"/>
      <c r="S290" s="171"/>
    </row>
    <row r="291" spans="18:19">
      <c r="R291" s="200"/>
      <c r="S291" s="171"/>
    </row>
    <row r="292" spans="18:19">
      <c r="R292" s="200"/>
      <c r="S292" s="171"/>
    </row>
    <row r="293" spans="18:19">
      <c r="R293" s="200"/>
      <c r="S293" s="171"/>
    </row>
    <row r="294" spans="18:19">
      <c r="R294" s="200"/>
      <c r="S294" s="171"/>
    </row>
    <row r="295" spans="18:19">
      <c r="R295" s="200"/>
      <c r="S295" s="171"/>
    </row>
    <row r="296" spans="18:19">
      <c r="R296" s="200"/>
      <c r="S296" s="171"/>
    </row>
    <row r="297" spans="18:19">
      <c r="R297" s="200"/>
      <c r="S297" s="171"/>
    </row>
    <row r="298" spans="18:19">
      <c r="R298" s="200"/>
      <c r="S298" s="171"/>
    </row>
    <row r="299" spans="18:19">
      <c r="R299" s="200"/>
      <c r="S299" s="171"/>
    </row>
    <row r="300" spans="18:19">
      <c r="R300" s="200"/>
      <c r="S300" s="171"/>
    </row>
    <row r="301" spans="18:19">
      <c r="R301" s="200"/>
      <c r="S301" s="171"/>
    </row>
    <row r="302" spans="18:19">
      <c r="R302" s="200"/>
      <c r="S302" s="171"/>
    </row>
    <row r="303" spans="18:19">
      <c r="R303" s="200"/>
      <c r="S303" s="171"/>
    </row>
    <row r="304" spans="18:19">
      <c r="R304" s="200"/>
      <c r="S304" s="171"/>
    </row>
    <row r="305" spans="18:19">
      <c r="R305" s="200"/>
      <c r="S305" s="171"/>
    </row>
    <row r="306" spans="18:19">
      <c r="R306" s="200"/>
      <c r="S306" s="171"/>
    </row>
    <row r="307" spans="18:19">
      <c r="R307" s="200"/>
      <c r="S307" s="171"/>
    </row>
    <row r="308" spans="18:19">
      <c r="R308" s="200"/>
      <c r="S308" s="171"/>
    </row>
    <row r="309" spans="18:19">
      <c r="R309" s="200"/>
      <c r="S309" s="171"/>
    </row>
    <row r="310" spans="18:19">
      <c r="R310" s="200"/>
      <c r="S310" s="171"/>
    </row>
    <row r="311" spans="18:19">
      <c r="R311" s="200"/>
      <c r="S311" s="171"/>
    </row>
    <row r="312" spans="18:19">
      <c r="R312" s="200"/>
      <c r="S312" s="171"/>
    </row>
    <row r="313" spans="18:19">
      <c r="R313" s="200"/>
      <c r="S313" s="171"/>
    </row>
    <row r="314" spans="18:19">
      <c r="R314" s="200"/>
      <c r="S314" s="171"/>
    </row>
    <row r="315" spans="18:19">
      <c r="R315" s="200"/>
      <c r="S315" s="171"/>
    </row>
    <row r="316" spans="18:19">
      <c r="R316" s="200"/>
      <c r="S316" s="171"/>
    </row>
    <row r="317" spans="18:19">
      <c r="R317" s="200"/>
      <c r="S317" s="171"/>
    </row>
    <row r="318" spans="18:19">
      <c r="R318" s="200"/>
      <c r="S318" s="171"/>
    </row>
    <row r="319" spans="18:19">
      <c r="R319" s="200"/>
      <c r="S319" s="171"/>
    </row>
    <row r="320" spans="18:19">
      <c r="R320" s="200"/>
      <c r="S320" s="171"/>
    </row>
    <row r="321" spans="18:19">
      <c r="R321" s="200"/>
      <c r="S321" s="171"/>
    </row>
    <row r="322" spans="18:19">
      <c r="R322" s="200"/>
      <c r="S322" s="171"/>
    </row>
    <row r="323" spans="18:19">
      <c r="R323" s="200"/>
      <c r="S323" s="171"/>
    </row>
    <row r="324" spans="18:19">
      <c r="R324" s="200"/>
      <c r="S324" s="171"/>
    </row>
    <row r="325" spans="18:19">
      <c r="R325" s="200"/>
      <c r="S325" s="171"/>
    </row>
    <row r="326" spans="18:19">
      <c r="R326" s="200"/>
      <c r="S326" s="171"/>
    </row>
    <row r="327" spans="18:19">
      <c r="R327" s="200"/>
      <c r="S327" s="171"/>
    </row>
    <row r="328" spans="18:19">
      <c r="R328" s="200"/>
      <c r="S328" s="171"/>
    </row>
    <row r="329" spans="18:19">
      <c r="R329" s="200"/>
      <c r="S329" s="171"/>
    </row>
  </sheetData>
  <sheetProtection algorithmName="SHA-512" hashValue="UYFOO+TMuwGOja+568oL4BbwC0sgakOHVk0mUdOZOeRna6QCJdu3rzNZL+aXrbvdi8VaXIjk63A3e6qGjByE3Q==" saltValue="GxqlbJMwcqAu0RGfBTgi4w==" spinCount="100000" sheet="1" objects="1" scenarios="1" selectLockedCells="1"/>
  <mergeCells count="51">
    <mergeCell ref="P30:Q30"/>
    <mergeCell ref="P31:Q31"/>
    <mergeCell ref="P32:Q32"/>
    <mergeCell ref="P20:Q20"/>
    <mergeCell ref="P21:Q21"/>
    <mergeCell ref="P26:Q26"/>
    <mergeCell ref="P27:Q27"/>
    <mergeCell ref="P29:Q29"/>
    <mergeCell ref="P28:Q28"/>
    <mergeCell ref="M1:Q1"/>
    <mergeCell ref="M3:N3"/>
    <mergeCell ref="M4:P4"/>
    <mergeCell ref="N5:Q5"/>
    <mergeCell ref="M7:O7"/>
    <mergeCell ref="B49:H49"/>
    <mergeCell ref="P43:Q43"/>
    <mergeCell ref="P33:Q33"/>
    <mergeCell ref="P34:Q34"/>
    <mergeCell ref="P36:Q36"/>
    <mergeCell ref="P37:Q37"/>
    <mergeCell ref="P38:Q38"/>
    <mergeCell ref="P40:Q40"/>
    <mergeCell ref="P42:Q42"/>
    <mergeCell ref="P39:Q39"/>
    <mergeCell ref="P44:Q44"/>
    <mergeCell ref="P45:Q45"/>
    <mergeCell ref="P46:Q46"/>
    <mergeCell ref="P47:Q47"/>
    <mergeCell ref="P41:Q41"/>
    <mergeCell ref="P35:Q35"/>
    <mergeCell ref="T3:T4"/>
    <mergeCell ref="P22:Q22"/>
    <mergeCell ref="P25:Q25"/>
    <mergeCell ref="M9:Q9"/>
    <mergeCell ref="P16:Q16"/>
    <mergeCell ref="P17:Q17"/>
    <mergeCell ref="P18:Q18"/>
    <mergeCell ref="P19:Q19"/>
    <mergeCell ref="E3:K3"/>
    <mergeCell ref="E4:K4"/>
    <mergeCell ref="C16:D16"/>
    <mergeCell ref="P23:Q23"/>
    <mergeCell ref="P24:Q24"/>
    <mergeCell ref="E9:K9"/>
    <mergeCell ref="E10:K10"/>
    <mergeCell ref="E11:K11"/>
    <mergeCell ref="E12:K12"/>
    <mergeCell ref="E5:K5"/>
    <mergeCell ref="E6:K6"/>
    <mergeCell ref="E7:K7"/>
    <mergeCell ref="E8:K8"/>
  </mergeCells>
  <conditionalFormatting sqref="G19:G47">
    <cfRule type="cellIs" dxfId="65" priority="1" stopIfTrue="1" operator="equal">
      <formula>0</formula>
    </cfRule>
    <cfRule type="cellIs" dxfId="64" priority="2" stopIfTrue="1" operator="notBetween">
      <formula>#REF!</formula>
      <formula>#REF!</formula>
    </cfRule>
  </conditionalFormatting>
  <conditionalFormatting sqref="M19:M47">
    <cfRule type="expression" dxfId="63" priority="3" stopIfTrue="1">
      <formula>AND(M19&gt;0,M19&lt;#REF!)</formula>
    </cfRule>
  </conditionalFormatting>
  <dataValidations count="1">
    <dataValidation operator="equal" allowBlank="1" showInputMessage="1" showErrorMessage="1" errorTitle="Dämmstärke" error="Wählen Sie aus der Liste eine mögliche Dämmstärke._x000a_Für andere Dämmstärken wenden Sie sich an unsere Ingenieure." sqref="M18:M47" xr:uid="{00000000-0002-0000-0100-000000000000}"/>
  </dataValidations>
  <hyperlinks>
    <hyperlink ref="T3:T4" location="'Page de démarrage'!A1" display="retour à la page de démarrage" xr:uid="{00000000-0004-0000-0100-000000000000}"/>
  </hyperlinks>
  <pageMargins left="0.70866141732283472" right="0.31496062992125984" top="0.39370078740157483" bottom="0.39370078740157483" header="0.31496062992125984" footer="0.31496062992125984"/>
  <pageSetup paperSize="9" scale="8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Z335"/>
  <sheetViews>
    <sheetView zoomScaleNormal="100" workbookViewId="0">
      <selection activeCell="E3" sqref="E3:R3"/>
    </sheetView>
  </sheetViews>
  <sheetFormatPr baseColWidth="10" defaultColWidth="11.42578125" defaultRowHeight="12.75"/>
  <cols>
    <col min="1" max="1" width="8.28515625" style="28" customWidth="1"/>
    <col min="2" max="2" width="6.28515625" style="28" customWidth="1"/>
    <col min="3" max="4" width="5.7109375" style="28" customWidth="1"/>
    <col min="5" max="7" width="6.28515625" style="28" customWidth="1"/>
    <col min="8" max="22" width="2.140625" style="28" customWidth="1"/>
    <col min="23" max="24" width="6.28515625" style="28" customWidth="1"/>
    <col min="25" max="25" width="10.7109375" style="28" customWidth="1"/>
    <col min="26" max="27" width="5.7109375" style="28" customWidth="1"/>
    <col min="28" max="28" width="3.42578125" style="28" customWidth="1"/>
    <col min="29" max="29" width="11" style="27" customWidth="1"/>
    <col min="30" max="30" width="16.85546875" style="27" customWidth="1"/>
    <col min="31" max="52" width="11.42578125" style="27"/>
    <col min="53" max="16384" width="11.42578125" style="28"/>
  </cols>
  <sheetData>
    <row r="1" spans="1:30" ht="23.25" customHeight="1">
      <c r="A1" s="39"/>
      <c r="B1" s="86" t="s">
        <v>108</v>
      </c>
      <c r="C1" s="169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557" t="s">
        <v>39</v>
      </c>
      <c r="X1" s="558"/>
      <c r="Y1" s="558"/>
      <c r="Z1" s="558"/>
      <c r="AA1" s="558"/>
      <c r="AB1" s="170"/>
      <c r="AC1" s="171"/>
    </row>
    <row r="2" spans="1:30" ht="12" customHeight="1" thickBot="1">
      <c r="A2" s="39"/>
      <c r="B2" s="69"/>
      <c r="C2" s="69"/>
      <c r="D2" s="69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30"/>
      <c r="T2" s="30"/>
      <c r="U2" s="30"/>
      <c r="V2" s="30"/>
      <c r="W2" s="70"/>
      <c r="X2" s="73"/>
      <c r="Y2" s="73"/>
      <c r="Z2" s="70"/>
      <c r="AA2" s="70"/>
      <c r="AB2" s="170"/>
      <c r="AC2" s="171"/>
    </row>
    <row r="3" spans="1:30" ht="15.75" customHeight="1">
      <c r="A3" s="39"/>
      <c r="B3" s="76" t="s">
        <v>86</v>
      </c>
      <c r="C3" s="76"/>
      <c r="D3" s="64"/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34"/>
      <c r="S3" s="12"/>
      <c r="T3" s="12"/>
      <c r="U3" s="12"/>
      <c r="V3" s="12"/>
      <c r="W3" s="559" t="s">
        <v>91</v>
      </c>
      <c r="X3" s="559"/>
      <c r="Y3" s="29"/>
      <c r="Z3" s="29"/>
      <c r="AA3" s="78" t="s">
        <v>92</v>
      </c>
      <c r="AB3" s="170"/>
      <c r="AC3" s="171"/>
      <c r="AD3" s="542" t="s">
        <v>105</v>
      </c>
    </row>
    <row r="4" spans="1:30" ht="15.75" customHeight="1" thickBot="1">
      <c r="A4" s="39"/>
      <c r="B4" s="65"/>
      <c r="C4" s="65"/>
      <c r="D4" s="65"/>
      <c r="E4" s="535"/>
      <c r="F4" s="535"/>
      <c r="G4" s="535"/>
      <c r="H4" s="535"/>
      <c r="I4" s="535"/>
      <c r="J4" s="535"/>
      <c r="K4" s="535"/>
      <c r="L4" s="535"/>
      <c r="M4" s="535"/>
      <c r="N4" s="535"/>
      <c r="O4" s="535"/>
      <c r="P4" s="535"/>
      <c r="Q4" s="535"/>
      <c r="R4" s="535"/>
      <c r="S4" s="12"/>
      <c r="T4" s="12"/>
      <c r="U4" s="12"/>
      <c r="V4" s="12"/>
      <c r="W4" s="560"/>
      <c r="X4" s="560"/>
      <c r="Y4" s="560"/>
      <c r="Z4" s="560"/>
      <c r="AA4" s="325"/>
      <c r="AB4" s="172"/>
      <c r="AC4" s="67"/>
      <c r="AD4" s="543"/>
    </row>
    <row r="5" spans="1:30" ht="15.75" customHeight="1" thickBot="1">
      <c r="A5" s="39"/>
      <c r="B5" s="68"/>
      <c r="C5" s="68"/>
      <c r="D5" s="68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  <c r="P5" s="540"/>
      <c r="Q5" s="540"/>
      <c r="R5" s="540"/>
      <c r="S5" s="12"/>
      <c r="T5" s="12"/>
      <c r="U5" s="12"/>
      <c r="V5" s="12"/>
      <c r="W5" s="77" t="s">
        <v>93</v>
      </c>
      <c r="X5" s="609"/>
      <c r="Y5" s="609"/>
      <c r="Z5" s="609"/>
      <c r="AA5" s="609"/>
      <c r="AB5" s="170"/>
      <c r="AC5" s="171"/>
    </row>
    <row r="6" spans="1:30" ht="15.75" customHeight="1">
      <c r="A6" s="39"/>
      <c r="B6" s="76" t="s">
        <v>87</v>
      </c>
      <c r="C6" s="76"/>
      <c r="D6" s="64"/>
      <c r="E6" s="534"/>
      <c r="F6" s="534"/>
      <c r="G6" s="534"/>
      <c r="H6" s="534"/>
      <c r="I6" s="534"/>
      <c r="J6" s="534"/>
      <c r="K6" s="534"/>
      <c r="L6" s="534"/>
      <c r="M6" s="534"/>
      <c r="N6" s="534"/>
      <c r="O6" s="534"/>
      <c r="P6" s="534"/>
      <c r="Q6" s="534"/>
      <c r="R6" s="534"/>
      <c r="S6" s="12"/>
      <c r="T6" s="12"/>
      <c r="U6" s="12"/>
      <c r="V6" s="12"/>
      <c r="W6" s="165" t="s">
        <v>94</v>
      </c>
      <c r="X6" s="29"/>
      <c r="Y6" s="29"/>
      <c r="Z6" s="79" t="s">
        <v>95</v>
      </c>
      <c r="AA6" s="80" t="s">
        <v>96</v>
      </c>
      <c r="AB6" s="170"/>
      <c r="AC6" s="173"/>
    </row>
    <row r="7" spans="1:30" ht="15.75" customHeight="1">
      <c r="A7" s="39"/>
      <c r="B7" s="76" t="s">
        <v>88</v>
      </c>
      <c r="C7" s="76"/>
      <c r="D7" s="64"/>
      <c r="E7" s="535"/>
      <c r="F7" s="535"/>
      <c r="G7" s="535"/>
      <c r="H7" s="535"/>
      <c r="I7" s="535"/>
      <c r="J7" s="535"/>
      <c r="K7" s="535"/>
      <c r="L7" s="535"/>
      <c r="M7" s="535"/>
      <c r="N7" s="535"/>
      <c r="O7" s="535"/>
      <c r="P7" s="535"/>
      <c r="Q7" s="535"/>
      <c r="R7" s="535"/>
      <c r="S7" s="12"/>
      <c r="T7" s="12"/>
      <c r="U7" s="12"/>
      <c r="V7" s="12"/>
      <c r="W7" s="560"/>
      <c r="X7" s="560"/>
      <c r="Y7" s="560"/>
      <c r="Z7" s="326"/>
      <c r="AA7" s="327"/>
      <c r="AB7" s="174"/>
      <c r="AC7" s="173"/>
    </row>
    <row r="8" spans="1:30" ht="15.75" customHeight="1">
      <c r="A8" s="39"/>
      <c r="B8" s="76" t="s">
        <v>89</v>
      </c>
      <c r="C8" s="76"/>
      <c r="D8" s="64"/>
      <c r="E8" s="535"/>
      <c r="F8" s="535"/>
      <c r="G8" s="535"/>
      <c r="H8" s="535"/>
      <c r="I8" s="535"/>
      <c r="J8" s="535"/>
      <c r="K8" s="535"/>
      <c r="L8" s="535"/>
      <c r="M8" s="535"/>
      <c r="N8" s="535"/>
      <c r="O8" s="535"/>
      <c r="P8" s="535"/>
      <c r="Q8" s="535"/>
      <c r="R8" s="535"/>
      <c r="S8" s="12"/>
      <c r="T8" s="12"/>
      <c r="U8" s="12"/>
      <c r="V8" s="12"/>
      <c r="W8" s="165" t="s">
        <v>97</v>
      </c>
      <c r="X8" s="29"/>
      <c r="Y8" s="29"/>
      <c r="Z8" s="29"/>
      <c r="AA8" s="29"/>
      <c r="AB8" s="174"/>
      <c r="AC8" s="173"/>
    </row>
    <row r="9" spans="1:30" ht="15.75" customHeight="1" thickBot="1">
      <c r="A9" s="39"/>
      <c r="B9" s="72"/>
      <c r="C9" s="72"/>
      <c r="D9" s="72"/>
      <c r="E9" s="540"/>
      <c r="F9" s="540"/>
      <c r="G9" s="540"/>
      <c r="H9" s="540"/>
      <c r="I9" s="540"/>
      <c r="J9" s="540"/>
      <c r="K9" s="540"/>
      <c r="L9" s="540"/>
      <c r="M9" s="540"/>
      <c r="N9" s="540"/>
      <c r="O9" s="540"/>
      <c r="P9" s="540"/>
      <c r="Q9" s="540"/>
      <c r="R9" s="540"/>
      <c r="S9" s="12"/>
      <c r="T9" s="12"/>
      <c r="U9" s="12"/>
      <c r="V9" s="12"/>
      <c r="W9" s="546"/>
      <c r="X9" s="546"/>
      <c r="Y9" s="546"/>
      <c r="Z9" s="546"/>
      <c r="AA9" s="546"/>
      <c r="AB9" s="175"/>
      <c r="AC9" s="176" t="s">
        <v>98</v>
      </c>
    </row>
    <row r="10" spans="1:30" ht="15.75" customHeight="1">
      <c r="A10" s="39"/>
      <c r="B10" s="76" t="s">
        <v>90</v>
      </c>
      <c r="C10" s="76"/>
      <c r="D10" s="64"/>
      <c r="E10" s="534"/>
      <c r="F10" s="534"/>
      <c r="G10" s="534"/>
      <c r="H10" s="534"/>
      <c r="I10" s="534"/>
      <c r="J10" s="534"/>
      <c r="K10" s="534"/>
      <c r="L10" s="534"/>
      <c r="M10" s="534"/>
      <c r="N10" s="534"/>
      <c r="O10" s="534"/>
      <c r="P10" s="534"/>
      <c r="Q10" s="534"/>
      <c r="R10" s="534"/>
      <c r="S10" s="12"/>
      <c r="T10" s="12"/>
      <c r="U10" s="12"/>
      <c r="V10" s="12"/>
      <c r="W10" s="343" t="str">
        <f>'ACITOP p.1'!M10</f>
        <v>Email de cde : commande@bewetec.ch</v>
      </c>
      <c r="X10" s="38"/>
      <c r="Y10" s="38"/>
      <c r="Z10" s="38"/>
      <c r="AA10" s="38"/>
      <c r="AB10" s="61"/>
      <c r="AC10" s="173"/>
    </row>
    <row r="11" spans="1:30" ht="15.75" customHeight="1">
      <c r="A11" s="39"/>
      <c r="B11" s="65"/>
      <c r="C11" s="65"/>
      <c r="D11" s="65"/>
      <c r="E11" s="535"/>
      <c r="F11" s="535"/>
      <c r="G11" s="535"/>
      <c r="H11" s="535"/>
      <c r="I11" s="535"/>
      <c r="J11" s="535"/>
      <c r="K11" s="535"/>
      <c r="L11" s="535"/>
      <c r="M11" s="535"/>
      <c r="N11" s="535"/>
      <c r="O11" s="535"/>
      <c r="P11" s="535"/>
      <c r="Q11" s="535"/>
      <c r="R11" s="535"/>
      <c r="S11" s="12"/>
      <c r="T11" s="12"/>
      <c r="U11" s="12"/>
      <c r="V11" s="12"/>
      <c r="W11" s="343" t="str">
        <f>'ACITOP p.1'!M11</f>
        <v>Distribué par :</v>
      </c>
      <c r="X11" s="38"/>
      <c r="Y11" s="38"/>
      <c r="Z11" s="38"/>
      <c r="AA11" s="38"/>
      <c r="AB11" s="61"/>
      <c r="AC11" s="173"/>
    </row>
    <row r="12" spans="1:30" ht="15.75" customHeight="1">
      <c r="A12" s="39"/>
      <c r="B12" s="71"/>
      <c r="C12" s="71"/>
      <c r="D12" s="71"/>
      <c r="E12" s="541"/>
      <c r="F12" s="541"/>
      <c r="G12" s="541"/>
      <c r="H12" s="541"/>
      <c r="I12" s="541"/>
      <c r="J12" s="541"/>
      <c r="K12" s="541"/>
      <c r="L12" s="541"/>
      <c r="M12" s="541"/>
      <c r="N12" s="541"/>
      <c r="O12" s="541"/>
      <c r="P12" s="541"/>
      <c r="Q12" s="541"/>
      <c r="R12" s="541"/>
      <c r="S12" s="12"/>
      <c r="T12" s="12"/>
      <c r="U12" s="13"/>
      <c r="V12" s="13"/>
      <c r="W12" s="81"/>
      <c r="X12" s="61"/>
      <c r="Y12" s="61"/>
      <c r="Z12" s="61"/>
      <c r="AA12" s="61"/>
      <c r="AB12" s="61"/>
      <c r="AC12" s="173"/>
    </row>
    <row r="13" spans="1:30" ht="50.1" customHeight="1">
      <c r="A13" s="39"/>
      <c r="B13" s="85" t="s">
        <v>109</v>
      </c>
      <c r="C13" s="85"/>
      <c r="D13" s="61"/>
      <c r="E13" s="61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13"/>
      <c r="V13" s="13"/>
      <c r="X13" s="25"/>
      <c r="Y13" s="25"/>
      <c r="Z13" s="25"/>
      <c r="AA13" s="12"/>
      <c r="AB13" s="174"/>
      <c r="AC13" s="173"/>
    </row>
    <row r="14" spans="1:30" ht="15.75" customHeight="1">
      <c r="A14" s="39"/>
      <c r="B14" s="85" t="s">
        <v>110</v>
      </c>
      <c r="C14" s="85"/>
      <c r="D14" s="54"/>
      <c r="E14" s="84"/>
      <c r="F14" s="84"/>
      <c r="G14" s="84"/>
      <c r="H14" s="10"/>
      <c r="I14" s="10"/>
      <c r="J14" s="10"/>
      <c r="K14" s="10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12"/>
      <c r="Y14" s="34"/>
      <c r="Z14" s="12"/>
      <c r="AA14" s="12"/>
      <c r="AB14" s="174"/>
      <c r="AC14" s="173"/>
    </row>
    <row r="15" spans="1:30" ht="5.25" customHeight="1">
      <c r="A15" s="39"/>
      <c r="B15" s="31"/>
      <c r="C15" s="31"/>
      <c r="D15" s="31"/>
      <c r="E15" s="32"/>
      <c r="F15" s="25"/>
      <c r="G15" s="25"/>
      <c r="H15" s="10"/>
      <c r="I15" s="10"/>
      <c r="J15" s="10"/>
      <c r="K15" s="10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12"/>
      <c r="Y15" s="34"/>
      <c r="Z15" s="12"/>
      <c r="AA15" s="12"/>
      <c r="AB15" s="174"/>
      <c r="AC15" s="173"/>
    </row>
    <row r="16" spans="1:30" ht="15.75" customHeight="1">
      <c r="A16" s="39"/>
      <c r="B16" s="153" t="s">
        <v>26</v>
      </c>
      <c r="C16" s="536" t="s">
        <v>101</v>
      </c>
      <c r="D16" s="537"/>
      <c r="E16" s="92" t="s">
        <v>2</v>
      </c>
      <c r="F16" s="159" t="s">
        <v>3</v>
      </c>
      <c r="G16" s="160" t="s">
        <v>107</v>
      </c>
      <c r="H16" s="92"/>
      <c r="I16" s="92" t="s">
        <v>4</v>
      </c>
      <c r="J16" s="92"/>
      <c r="K16" s="92"/>
      <c r="L16" s="92" t="s">
        <v>5</v>
      </c>
      <c r="M16" s="92"/>
      <c r="N16" s="92"/>
      <c r="O16" s="92" t="s">
        <v>6</v>
      </c>
      <c r="P16" s="92"/>
      <c r="Q16" s="92"/>
      <c r="R16" s="92" t="s">
        <v>7</v>
      </c>
      <c r="S16" s="92"/>
      <c r="T16" s="92"/>
      <c r="U16" s="92" t="s">
        <v>8</v>
      </c>
      <c r="V16" s="92"/>
      <c r="W16" s="92" t="s">
        <v>102</v>
      </c>
      <c r="X16" s="155" t="s">
        <v>103</v>
      </c>
      <c r="Y16" s="92" t="s">
        <v>104</v>
      </c>
      <c r="Z16" s="536" t="s">
        <v>34</v>
      </c>
      <c r="AA16" s="547"/>
      <c r="AB16" s="179"/>
      <c r="AC16" s="173"/>
    </row>
    <row r="17" spans="1:29" ht="15.75" customHeight="1">
      <c r="A17" s="39"/>
      <c r="B17" s="154" t="s">
        <v>106</v>
      </c>
      <c r="C17" s="157"/>
      <c r="D17" s="158"/>
      <c r="E17" s="96" t="s">
        <v>1</v>
      </c>
      <c r="F17" s="157" t="s">
        <v>1</v>
      </c>
      <c r="G17" s="158" t="s">
        <v>1</v>
      </c>
      <c r="H17" s="96"/>
      <c r="I17" s="96" t="s">
        <v>1</v>
      </c>
      <c r="J17" s="96"/>
      <c r="K17" s="96"/>
      <c r="L17" s="96" t="s">
        <v>1</v>
      </c>
      <c r="M17" s="96"/>
      <c r="N17" s="96"/>
      <c r="O17" s="96" t="s">
        <v>1</v>
      </c>
      <c r="P17" s="96"/>
      <c r="Q17" s="96"/>
      <c r="R17" s="96" t="s">
        <v>1</v>
      </c>
      <c r="S17" s="96"/>
      <c r="T17" s="96"/>
      <c r="U17" s="96" t="s">
        <v>1</v>
      </c>
      <c r="V17" s="96"/>
      <c r="W17" s="96" t="s">
        <v>0</v>
      </c>
      <c r="X17" s="156" t="s">
        <v>9</v>
      </c>
      <c r="Y17" s="96"/>
      <c r="Z17" s="548" t="s">
        <v>35</v>
      </c>
      <c r="AA17" s="549"/>
      <c r="AB17" s="179"/>
      <c r="AC17" s="173"/>
    </row>
    <row r="18" spans="1:29" ht="15.75" customHeight="1">
      <c r="A18" s="39"/>
      <c r="B18" s="285"/>
      <c r="C18" s="201">
        <v>2</v>
      </c>
      <c r="D18" s="202" t="s">
        <v>52</v>
      </c>
      <c r="E18" s="52" t="s">
        <v>53</v>
      </c>
      <c r="F18" s="203">
        <v>10</v>
      </c>
      <c r="G18" s="204">
        <v>150</v>
      </c>
      <c r="H18" s="611">
        <v>55</v>
      </c>
      <c r="I18" s="572"/>
      <c r="J18" s="572"/>
      <c r="K18" s="572">
        <v>60</v>
      </c>
      <c r="L18" s="572"/>
      <c r="M18" s="572"/>
      <c r="N18" s="610">
        <v>150</v>
      </c>
      <c r="O18" s="610"/>
      <c r="P18" s="610"/>
      <c r="Q18" s="610">
        <v>500</v>
      </c>
      <c r="R18" s="610"/>
      <c r="S18" s="610"/>
      <c r="T18" s="572">
        <v>36</v>
      </c>
      <c r="U18" s="572"/>
      <c r="V18" s="572"/>
      <c r="W18" s="53">
        <v>1.25</v>
      </c>
      <c r="X18" s="211">
        <v>3.523136</v>
      </c>
      <c r="Y18" s="267"/>
      <c r="Z18" s="544">
        <f t="shared" ref="Z18:Z23" si="0">W18*Y18</f>
        <v>0</v>
      </c>
      <c r="AA18" s="545"/>
      <c r="AB18" s="179"/>
      <c r="AC18" s="173"/>
    </row>
    <row r="19" spans="1:29" ht="15.75" customHeight="1">
      <c r="A19" s="39"/>
      <c r="B19" s="288"/>
      <c r="C19" s="205" t="s">
        <v>54</v>
      </c>
      <c r="D19" s="206" t="s">
        <v>55</v>
      </c>
      <c r="E19" s="50" t="s">
        <v>53</v>
      </c>
      <c r="F19" s="119">
        <v>10</v>
      </c>
      <c r="G19" s="120">
        <v>150</v>
      </c>
      <c r="H19" s="589">
        <v>55</v>
      </c>
      <c r="I19" s="573"/>
      <c r="J19" s="573"/>
      <c r="K19" s="573">
        <v>60</v>
      </c>
      <c r="L19" s="573"/>
      <c r="M19" s="573"/>
      <c r="N19" s="573">
        <v>150</v>
      </c>
      <c r="O19" s="573"/>
      <c r="P19" s="573"/>
      <c r="Q19" s="573">
        <v>460</v>
      </c>
      <c r="R19" s="573"/>
      <c r="S19" s="573"/>
      <c r="T19" s="573">
        <v>36</v>
      </c>
      <c r="U19" s="573"/>
      <c r="V19" s="573"/>
      <c r="W19" s="51">
        <v>0.83</v>
      </c>
      <c r="X19" s="212">
        <v>3.8332530120481931</v>
      </c>
      <c r="Y19" s="268"/>
      <c r="Z19" s="538">
        <f t="shared" si="0"/>
        <v>0</v>
      </c>
      <c r="AA19" s="539"/>
      <c r="AB19" s="179"/>
      <c r="AC19" s="173"/>
    </row>
    <row r="20" spans="1:29" ht="15.75" customHeight="1">
      <c r="A20" s="39"/>
      <c r="B20" s="288"/>
      <c r="C20" s="205">
        <v>4</v>
      </c>
      <c r="D20" s="206" t="s">
        <v>52</v>
      </c>
      <c r="E20" s="50" t="s">
        <v>53</v>
      </c>
      <c r="F20" s="119">
        <v>10</v>
      </c>
      <c r="G20" s="120">
        <v>150</v>
      </c>
      <c r="H20" s="589">
        <v>55</v>
      </c>
      <c r="I20" s="573"/>
      <c r="J20" s="573"/>
      <c r="K20" s="573">
        <v>60</v>
      </c>
      <c r="L20" s="573"/>
      <c r="M20" s="573"/>
      <c r="N20" s="573">
        <v>200</v>
      </c>
      <c r="O20" s="573"/>
      <c r="P20" s="573"/>
      <c r="Q20" s="573">
        <v>500</v>
      </c>
      <c r="R20" s="573"/>
      <c r="S20" s="573"/>
      <c r="T20" s="573">
        <v>36</v>
      </c>
      <c r="U20" s="573"/>
      <c r="V20" s="573"/>
      <c r="W20" s="51">
        <v>1.25</v>
      </c>
      <c r="X20" s="212">
        <v>3.7189760000000001</v>
      </c>
      <c r="Y20" s="268"/>
      <c r="Z20" s="538">
        <f t="shared" si="0"/>
        <v>0</v>
      </c>
      <c r="AA20" s="539"/>
      <c r="AB20" s="179"/>
      <c r="AC20" s="173"/>
    </row>
    <row r="21" spans="1:29" ht="15.75" customHeight="1">
      <c r="A21" s="39"/>
      <c r="B21" s="288"/>
      <c r="C21" s="205">
        <v>5</v>
      </c>
      <c r="D21" s="206" t="s">
        <v>52</v>
      </c>
      <c r="E21" s="50" t="s">
        <v>53</v>
      </c>
      <c r="F21" s="119">
        <v>12</v>
      </c>
      <c r="G21" s="120">
        <v>150</v>
      </c>
      <c r="H21" s="589">
        <v>70</v>
      </c>
      <c r="I21" s="573"/>
      <c r="J21" s="573"/>
      <c r="K21" s="573">
        <v>60</v>
      </c>
      <c r="L21" s="573"/>
      <c r="M21" s="573"/>
      <c r="N21" s="573">
        <v>150</v>
      </c>
      <c r="O21" s="573"/>
      <c r="P21" s="573"/>
      <c r="Q21" s="573">
        <v>600</v>
      </c>
      <c r="R21" s="573"/>
      <c r="S21" s="573"/>
      <c r="T21" s="573">
        <v>44</v>
      </c>
      <c r="U21" s="573"/>
      <c r="V21" s="573"/>
      <c r="W21" s="51">
        <v>1.25</v>
      </c>
      <c r="X21" s="212">
        <v>5.5064960000000003</v>
      </c>
      <c r="Y21" s="268"/>
      <c r="Z21" s="538">
        <f t="shared" si="0"/>
        <v>0</v>
      </c>
      <c r="AA21" s="539"/>
      <c r="AB21" s="179"/>
      <c r="AC21" s="173"/>
    </row>
    <row r="22" spans="1:29" ht="15.75" customHeight="1">
      <c r="A22" s="39"/>
      <c r="B22" s="288"/>
      <c r="C22" s="205" t="s">
        <v>56</v>
      </c>
      <c r="D22" s="206" t="s">
        <v>55</v>
      </c>
      <c r="E22" s="50" t="s">
        <v>53</v>
      </c>
      <c r="F22" s="119">
        <v>12</v>
      </c>
      <c r="G22" s="120">
        <v>150</v>
      </c>
      <c r="H22" s="589">
        <v>70</v>
      </c>
      <c r="I22" s="573"/>
      <c r="J22" s="573"/>
      <c r="K22" s="573">
        <v>60</v>
      </c>
      <c r="L22" s="573"/>
      <c r="M22" s="573"/>
      <c r="N22" s="573">
        <v>150</v>
      </c>
      <c r="O22" s="573"/>
      <c r="P22" s="573"/>
      <c r="Q22" s="573">
        <v>460</v>
      </c>
      <c r="R22" s="573"/>
      <c r="S22" s="573"/>
      <c r="T22" s="573">
        <v>44</v>
      </c>
      <c r="U22" s="573"/>
      <c r="V22" s="573"/>
      <c r="W22" s="51">
        <v>0.83</v>
      </c>
      <c r="X22" s="212">
        <v>5.39</v>
      </c>
      <c r="Y22" s="268"/>
      <c r="Z22" s="538">
        <f t="shared" si="0"/>
        <v>0</v>
      </c>
      <c r="AA22" s="539"/>
      <c r="AB22" s="179"/>
      <c r="AC22" s="173"/>
    </row>
    <row r="23" spans="1:29" ht="15.75" customHeight="1">
      <c r="A23" s="39"/>
      <c r="B23" s="289"/>
      <c r="C23" s="207">
        <v>6</v>
      </c>
      <c r="D23" s="208" t="s">
        <v>52</v>
      </c>
      <c r="E23" s="94" t="s">
        <v>53</v>
      </c>
      <c r="F23" s="131">
        <v>12</v>
      </c>
      <c r="G23" s="132">
        <v>150</v>
      </c>
      <c r="H23" s="590">
        <v>70</v>
      </c>
      <c r="I23" s="574"/>
      <c r="J23" s="574"/>
      <c r="K23" s="574">
        <v>60</v>
      </c>
      <c r="L23" s="574"/>
      <c r="M23" s="574"/>
      <c r="N23" s="574">
        <v>250</v>
      </c>
      <c r="O23" s="574"/>
      <c r="P23" s="574"/>
      <c r="Q23" s="574">
        <v>600</v>
      </c>
      <c r="R23" s="574"/>
      <c r="S23" s="574"/>
      <c r="T23" s="574">
        <v>44</v>
      </c>
      <c r="U23" s="574"/>
      <c r="V23" s="574"/>
      <c r="W23" s="95">
        <v>1.25</v>
      </c>
      <c r="X23" s="213">
        <v>6.0709759999999999</v>
      </c>
      <c r="Y23" s="269"/>
      <c r="Z23" s="550">
        <f t="shared" si="0"/>
        <v>0</v>
      </c>
      <c r="AA23" s="551"/>
      <c r="AB23" s="179"/>
      <c r="AC23" s="176" t="s">
        <v>98</v>
      </c>
    </row>
    <row r="24" spans="1:29" ht="15.75" customHeight="1">
      <c r="A24" s="39"/>
      <c r="B24" s="184"/>
      <c r="C24" s="184"/>
      <c r="D24" s="180"/>
      <c r="E24" s="63"/>
      <c r="F24" s="63"/>
      <c r="G24" s="63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62"/>
      <c r="Y24" s="185"/>
      <c r="Z24" s="185"/>
      <c r="AA24" s="185"/>
      <c r="AB24" s="179"/>
      <c r="AC24" s="173"/>
    </row>
    <row r="25" spans="1:29" ht="20.100000000000001" customHeight="1">
      <c r="A25" s="39"/>
      <c r="B25" s="180"/>
      <c r="C25" s="180"/>
      <c r="D25" s="180"/>
      <c r="E25" s="63"/>
      <c r="F25" s="63"/>
      <c r="G25" s="63"/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62"/>
      <c r="Y25" s="185"/>
      <c r="Z25" s="185"/>
      <c r="AA25" s="185"/>
      <c r="AB25" s="179"/>
      <c r="AC25" s="173"/>
    </row>
    <row r="26" spans="1:29" ht="15.75" customHeight="1">
      <c r="A26" s="39"/>
      <c r="B26" s="85" t="s">
        <v>111</v>
      </c>
      <c r="C26" s="85"/>
      <c r="D26" s="180"/>
      <c r="E26" s="63"/>
      <c r="F26" s="63"/>
      <c r="G26" s="63"/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29"/>
      <c r="X26" s="62"/>
      <c r="Y26" s="63"/>
      <c r="Z26" s="63"/>
      <c r="AA26" s="63"/>
      <c r="AB26" s="179"/>
      <c r="AC26" s="173"/>
    </row>
    <row r="27" spans="1:29" ht="15.75" customHeight="1">
      <c r="A27" s="39"/>
      <c r="B27" s="85" t="s">
        <v>112</v>
      </c>
      <c r="C27" s="85"/>
      <c r="D27" s="54"/>
      <c r="E27" s="192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186"/>
      <c r="AA27" s="186"/>
      <c r="AB27" s="186"/>
      <c r="AC27" s="173"/>
    </row>
    <row r="28" spans="1:29" ht="5.25" customHeight="1">
      <c r="A28" s="39"/>
      <c r="B28" s="29"/>
      <c r="C28" s="29"/>
      <c r="D28" s="29"/>
      <c r="E28" s="35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187"/>
      <c r="AA28" s="188"/>
      <c r="AB28" s="179"/>
      <c r="AC28" s="173"/>
    </row>
    <row r="29" spans="1:29" ht="15.75" customHeight="1">
      <c r="A29" s="39"/>
      <c r="B29" s="153" t="s">
        <v>26</v>
      </c>
      <c r="C29" s="536" t="s">
        <v>101</v>
      </c>
      <c r="D29" s="537"/>
      <c r="E29" s="92" t="s">
        <v>2</v>
      </c>
      <c r="F29" s="159" t="s">
        <v>3</v>
      </c>
      <c r="G29" s="160" t="s">
        <v>107</v>
      </c>
      <c r="H29" s="586" t="s">
        <v>67</v>
      </c>
      <c r="I29" s="586"/>
      <c r="J29" s="586" t="s">
        <v>66</v>
      </c>
      <c r="K29" s="586"/>
      <c r="L29" s="577" t="s">
        <v>6</v>
      </c>
      <c r="M29" s="577"/>
      <c r="N29" s="577" t="s">
        <v>7</v>
      </c>
      <c r="O29" s="577"/>
      <c r="P29" s="577"/>
      <c r="Q29" s="586" t="s">
        <v>65</v>
      </c>
      <c r="R29" s="586"/>
      <c r="S29" s="577" t="s">
        <v>62</v>
      </c>
      <c r="T29" s="577"/>
      <c r="U29" s="577" t="s">
        <v>8</v>
      </c>
      <c r="V29" s="577"/>
      <c r="W29" s="92" t="s">
        <v>102</v>
      </c>
      <c r="X29" s="155" t="s">
        <v>103</v>
      </c>
      <c r="Y29" s="92" t="s">
        <v>104</v>
      </c>
      <c r="Z29" s="536" t="s">
        <v>34</v>
      </c>
      <c r="AA29" s="547"/>
      <c r="AB29" s="179"/>
      <c r="AC29" s="173"/>
    </row>
    <row r="30" spans="1:29" ht="15.75" customHeight="1">
      <c r="A30" s="39"/>
      <c r="B30" s="154" t="s">
        <v>106</v>
      </c>
      <c r="C30" s="157"/>
      <c r="D30" s="158"/>
      <c r="E30" s="96" t="s">
        <v>1</v>
      </c>
      <c r="F30" s="157" t="s">
        <v>1</v>
      </c>
      <c r="G30" s="158" t="s">
        <v>1</v>
      </c>
      <c r="H30" s="588" t="s">
        <v>1</v>
      </c>
      <c r="I30" s="588"/>
      <c r="J30" s="588" t="s">
        <v>1</v>
      </c>
      <c r="K30" s="588"/>
      <c r="L30" s="578" t="s">
        <v>1</v>
      </c>
      <c r="M30" s="578"/>
      <c r="N30" s="578" t="s">
        <v>1</v>
      </c>
      <c r="O30" s="578"/>
      <c r="P30" s="578"/>
      <c r="Q30" s="576" t="s">
        <v>1</v>
      </c>
      <c r="R30" s="576"/>
      <c r="S30" s="578" t="s">
        <v>1</v>
      </c>
      <c r="T30" s="578"/>
      <c r="U30" s="578" t="s">
        <v>1</v>
      </c>
      <c r="V30" s="578"/>
      <c r="W30" s="96" t="s">
        <v>0</v>
      </c>
      <c r="X30" s="156" t="s">
        <v>9</v>
      </c>
      <c r="Y30" s="96"/>
      <c r="Z30" s="548" t="s">
        <v>35</v>
      </c>
      <c r="AA30" s="549"/>
      <c r="AB30" s="179"/>
      <c r="AC30" s="173"/>
    </row>
    <row r="31" spans="1:29" ht="15.75" customHeight="1">
      <c r="A31" s="39"/>
      <c r="B31" s="405"/>
      <c r="C31" s="406">
        <v>76</v>
      </c>
      <c r="D31" s="407" t="s">
        <v>57</v>
      </c>
      <c r="E31" s="408">
        <v>240</v>
      </c>
      <c r="F31" s="409">
        <v>12</v>
      </c>
      <c r="G31" s="410">
        <v>150</v>
      </c>
      <c r="H31" s="593">
        <v>205</v>
      </c>
      <c r="I31" s="593"/>
      <c r="J31" s="599">
        <v>180</v>
      </c>
      <c r="K31" s="599"/>
      <c r="L31" s="599">
        <v>150</v>
      </c>
      <c r="M31" s="599"/>
      <c r="N31" s="592">
        <v>600</v>
      </c>
      <c r="O31" s="592"/>
      <c r="P31" s="592"/>
      <c r="Q31" s="606">
        <v>70</v>
      </c>
      <c r="R31" s="606"/>
      <c r="S31" s="592">
        <v>65</v>
      </c>
      <c r="T31" s="592"/>
      <c r="U31" s="575">
        <v>36</v>
      </c>
      <c r="V31" s="575"/>
      <c r="W31" s="411">
        <v>1.25</v>
      </c>
      <c r="X31" s="412">
        <v>10.210000000000001</v>
      </c>
      <c r="Y31" s="413"/>
      <c r="Z31" s="602">
        <f t="shared" ref="Z31:Z35" si="1">W31*Y31</f>
        <v>0</v>
      </c>
      <c r="AA31" s="603"/>
      <c r="AB31" s="179"/>
      <c r="AC31" s="173"/>
    </row>
    <row r="32" spans="1:29" ht="15.75" customHeight="1">
      <c r="A32" s="39"/>
      <c r="B32" s="405"/>
      <c r="C32" s="406" t="s">
        <v>191</v>
      </c>
      <c r="D32" s="407" t="s">
        <v>64</v>
      </c>
      <c r="E32" s="408">
        <v>240</v>
      </c>
      <c r="F32" s="409">
        <v>12</v>
      </c>
      <c r="G32" s="410">
        <v>150</v>
      </c>
      <c r="H32" s="593">
        <v>205</v>
      </c>
      <c r="I32" s="593"/>
      <c r="J32" s="599">
        <v>180</v>
      </c>
      <c r="K32" s="599"/>
      <c r="L32" s="599">
        <v>150</v>
      </c>
      <c r="M32" s="599"/>
      <c r="N32" s="592">
        <v>600</v>
      </c>
      <c r="O32" s="592"/>
      <c r="P32" s="592"/>
      <c r="Q32" s="606">
        <v>70</v>
      </c>
      <c r="R32" s="606"/>
      <c r="S32" s="592">
        <v>65</v>
      </c>
      <c r="T32" s="592"/>
      <c r="U32" s="575">
        <v>36</v>
      </c>
      <c r="V32" s="575"/>
      <c r="W32" s="411">
        <v>0.83</v>
      </c>
      <c r="X32" s="414">
        <v>9.58</v>
      </c>
      <c r="Y32" s="413"/>
      <c r="Z32" s="602">
        <f t="shared" si="1"/>
        <v>0</v>
      </c>
      <c r="AA32" s="603"/>
      <c r="AB32" s="179"/>
      <c r="AC32" s="173"/>
    </row>
    <row r="33" spans="1:29" ht="15.75" customHeight="1">
      <c r="A33" s="39"/>
      <c r="B33" s="301"/>
      <c r="C33" s="415">
        <v>78</v>
      </c>
      <c r="D33" s="416" t="s">
        <v>57</v>
      </c>
      <c r="E33" s="417">
        <v>270</v>
      </c>
      <c r="F33" s="418">
        <v>12</v>
      </c>
      <c r="G33" s="419">
        <v>150</v>
      </c>
      <c r="H33" s="594">
        <v>230</v>
      </c>
      <c r="I33" s="594"/>
      <c r="J33" s="600">
        <v>210</v>
      </c>
      <c r="K33" s="600"/>
      <c r="L33" s="600">
        <v>150</v>
      </c>
      <c r="M33" s="600"/>
      <c r="N33" s="608">
        <v>600</v>
      </c>
      <c r="O33" s="608"/>
      <c r="P33" s="608"/>
      <c r="Q33" s="569">
        <v>70</v>
      </c>
      <c r="R33" s="569"/>
      <c r="S33" s="608">
        <v>90</v>
      </c>
      <c r="T33" s="608"/>
      <c r="U33" s="607">
        <v>36</v>
      </c>
      <c r="V33" s="607"/>
      <c r="W33" s="420">
        <v>1.25</v>
      </c>
      <c r="X33" s="421">
        <v>10.81</v>
      </c>
      <c r="Y33" s="270"/>
      <c r="Z33" s="604">
        <f t="shared" si="1"/>
        <v>0</v>
      </c>
      <c r="AA33" s="605"/>
      <c r="AB33" s="179"/>
      <c r="AC33" s="173"/>
    </row>
    <row r="34" spans="1:29" ht="15.75" customHeight="1">
      <c r="A34" s="39"/>
      <c r="B34" s="285"/>
      <c r="C34" s="379" t="s">
        <v>63</v>
      </c>
      <c r="D34" s="380" t="s">
        <v>64</v>
      </c>
      <c r="E34" s="82">
        <v>270</v>
      </c>
      <c r="F34" s="117">
        <v>12</v>
      </c>
      <c r="G34" s="118">
        <v>150</v>
      </c>
      <c r="H34" s="591">
        <v>230</v>
      </c>
      <c r="I34" s="591"/>
      <c r="J34" s="601">
        <v>210</v>
      </c>
      <c r="K34" s="601"/>
      <c r="L34" s="601">
        <v>150</v>
      </c>
      <c r="M34" s="601"/>
      <c r="N34" s="596">
        <v>460</v>
      </c>
      <c r="O34" s="596"/>
      <c r="P34" s="596"/>
      <c r="Q34" s="570">
        <v>70</v>
      </c>
      <c r="R34" s="570"/>
      <c r="S34" s="596">
        <v>90</v>
      </c>
      <c r="T34" s="596"/>
      <c r="U34" s="595">
        <v>36</v>
      </c>
      <c r="V34" s="595"/>
      <c r="W34" s="422">
        <v>0.83</v>
      </c>
      <c r="X34" s="414">
        <v>10.3</v>
      </c>
      <c r="Y34" s="271"/>
      <c r="Z34" s="555">
        <f t="shared" si="1"/>
        <v>0</v>
      </c>
      <c r="AA34" s="556"/>
      <c r="AB34" s="179"/>
      <c r="AC34" s="173"/>
    </row>
    <row r="35" spans="1:29" ht="15.75" customHeight="1">
      <c r="A35" s="39"/>
      <c r="B35" s="289"/>
      <c r="C35" s="207">
        <v>79</v>
      </c>
      <c r="D35" s="208" t="s">
        <v>57</v>
      </c>
      <c r="E35" s="97">
        <v>270</v>
      </c>
      <c r="F35" s="131">
        <v>12</v>
      </c>
      <c r="G35" s="132">
        <v>150</v>
      </c>
      <c r="H35" s="597">
        <v>230</v>
      </c>
      <c r="I35" s="597"/>
      <c r="J35" s="598">
        <v>210</v>
      </c>
      <c r="K35" s="598"/>
      <c r="L35" s="598">
        <v>250</v>
      </c>
      <c r="M35" s="598"/>
      <c r="N35" s="568">
        <v>600</v>
      </c>
      <c r="O35" s="568"/>
      <c r="P35" s="568"/>
      <c r="Q35" s="587">
        <v>70</v>
      </c>
      <c r="R35" s="587"/>
      <c r="S35" s="568">
        <v>90</v>
      </c>
      <c r="T35" s="568"/>
      <c r="U35" s="567">
        <v>36</v>
      </c>
      <c r="V35" s="567"/>
      <c r="W35" s="214">
        <v>1.25</v>
      </c>
      <c r="X35" s="215">
        <v>11.94</v>
      </c>
      <c r="Y35" s="272"/>
      <c r="Z35" s="550">
        <f t="shared" si="1"/>
        <v>0</v>
      </c>
      <c r="AA35" s="551"/>
      <c r="AB35" s="179"/>
      <c r="AC35" s="176" t="s">
        <v>98</v>
      </c>
    </row>
    <row r="36" spans="1:29" ht="15.75" customHeight="1">
      <c r="A36" s="39"/>
      <c r="B36" s="184"/>
      <c r="C36" s="184"/>
      <c r="D36" s="180"/>
      <c r="E36" s="63"/>
      <c r="F36" s="63"/>
      <c r="G36" s="63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62"/>
      <c r="Y36" s="185"/>
      <c r="Z36" s="185"/>
      <c r="AA36" s="185"/>
      <c r="AB36" s="179"/>
      <c r="AC36" s="173"/>
    </row>
    <row r="37" spans="1:29" ht="15.75" customHeight="1">
      <c r="A37" s="39"/>
      <c r="B37" s="180"/>
      <c r="C37" s="180"/>
      <c r="D37" s="180"/>
      <c r="E37" s="63"/>
      <c r="F37" s="63"/>
      <c r="G37" s="63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62"/>
      <c r="Y37" s="185"/>
      <c r="Z37" s="185"/>
      <c r="AA37" s="185"/>
      <c r="AB37" s="179"/>
      <c r="AC37" s="173"/>
    </row>
    <row r="38" spans="1:29" ht="15.75" customHeight="1">
      <c r="A38" s="39"/>
      <c r="B38" s="85" t="s">
        <v>113</v>
      </c>
      <c r="C38" s="85"/>
      <c r="D38" s="180"/>
      <c r="E38" s="63"/>
      <c r="F38" s="63"/>
      <c r="G38" s="63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29"/>
      <c r="X38" s="62"/>
      <c r="Y38" s="63"/>
      <c r="Z38" s="63"/>
      <c r="AA38" s="63"/>
      <c r="AB38" s="179"/>
      <c r="AC38" s="173"/>
    </row>
    <row r="39" spans="1:29" ht="15.75" customHeight="1">
      <c r="A39" s="39"/>
      <c r="B39" s="85" t="s">
        <v>114</v>
      </c>
      <c r="C39" s="85"/>
      <c r="D39" s="54"/>
      <c r="E39" s="192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186"/>
      <c r="AA39" s="186"/>
      <c r="AB39" s="186"/>
      <c r="AC39" s="173"/>
    </row>
    <row r="40" spans="1:29" ht="5.25" customHeight="1">
      <c r="A40" s="39"/>
      <c r="B40" s="29"/>
      <c r="C40" s="29"/>
      <c r="D40" s="29"/>
      <c r="E40" s="35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187"/>
      <c r="AA40" s="188"/>
      <c r="AB40" s="179"/>
      <c r="AC40" s="173"/>
    </row>
    <row r="41" spans="1:29" ht="15.75" customHeight="1">
      <c r="A41" s="39"/>
      <c r="B41" s="153" t="s">
        <v>26</v>
      </c>
      <c r="C41" s="536" t="s">
        <v>101</v>
      </c>
      <c r="D41" s="537"/>
      <c r="E41" s="92" t="s">
        <v>2</v>
      </c>
      <c r="F41" s="159" t="s">
        <v>3</v>
      </c>
      <c r="G41" s="160" t="s">
        <v>107</v>
      </c>
      <c r="H41" s="92"/>
      <c r="I41" s="92" t="s">
        <v>4</v>
      </c>
      <c r="J41" s="92"/>
      <c r="K41" s="92"/>
      <c r="L41" s="92" t="s">
        <v>5</v>
      </c>
      <c r="M41" s="92"/>
      <c r="N41" s="92"/>
      <c r="O41" s="92" t="s">
        <v>6</v>
      </c>
      <c r="P41" s="92"/>
      <c r="Q41" s="92"/>
      <c r="R41" s="92" t="s">
        <v>7</v>
      </c>
      <c r="S41" s="92"/>
      <c r="T41" s="92"/>
      <c r="U41" s="92" t="s">
        <v>8</v>
      </c>
      <c r="V41" s="92"/>
      <c r="W41" s="92" t="s">
        <v>102</v>
      </c>
      <c r="X41" s="155" t="s">
        <v>103</v>
      </c>
      <c r="Y41" s="92" t="s">
        <v>104</v>
      </c>
      <c r="Z41" s="536" t="s">
        <v>34</v>
      </c>
      <c r="AA41" s="547"/>
      <c r="AB41" s="179"/>
      <c r="AC41" s="173"/>
    </row>
    <row r="42" spans="1:29" ht="15.75" customHeight="1">
      <c r="A42" s="39"/>
      <c r="B42" s="154" t="s">
        <v>106</v>
      </c>
      <c r="C42" s="157"/>
      <c r="D42" s="158"/>
      <c r="E42" s="96" t="s">
        <v>1</v>
      </c>
      <c r="F42" s="157" t="s">
        <v>1</v>
      </c>
      <c r="G42" s="158" t="s">
        <v>1</v>
      </c>
      <c r="H42" s="96"/>
      <c r="I42" s="96" t="s">
        <v>1</v>
      </c>
      <c r="J42" s="96"/>
      <c r="K42" s="96"/>
      <c r="L42" s="96" t="s">
        <v>1</v>
      </c>
      <c r="M42" s="96"/>
      <c r="N42" s="96"/>
      <c r="O42" s="96" t="s">
        <v>1</v>
      </c>
      <c r="P42" s="96"/>
      <c r="Q42" s="96"/>
      <c r="R42" s="96" t="s">
        <v>1</v>
      </c>
      <c r="S42" s="96"/>
      <c r="T42" s="96"/>
      <c r="U42" s="96" t="s">
        <v>1</v>
      </c>
      <c r="V42" s="96"/>
      <c r="W42" s="96" t="s">
        <v>0</v>
      </c>
      <c r="X42" s="156" t="s">
        <v>9</v>
      </c>
      <c r="Y42" s="96"/>
      <c r="Z42" s="548" t="s">
        <v>35</v>
      </c>
      <c r="AA42" s="549"/>
      <c r="AB42" s="179"/>
      <c r="AC42" s="173"/>
    </row>
    <row r="43" spans="1:29" ht="15.75" customHeight="1">
      <c r="A43" s="39"/>
      <c r="B43" s="287"/>
      <c r="C43" s="201">
        <v>80</v>
      </c>
      <c r="D43" s="202" t="s">
        <v>58</v>
      </c>
      <c r="E43" s="138">
        <v>180</v>
      </c>
      <c r="F43" s="203">
        <v>10</v>
      </c>
      <c r="G43" s="204">
        <v>200</v>
      </c>
      <c r="H43" s="566">
        <v>145</v>
      </c>
      <c r="I43" s="566"/>
      <c r="J43" s="566"/>
      <c r="K43" s="566">
        <v>120</v>
      </c>
      <c r="L43" s="566"/>
      <c r="M43" s="566"/>
      <c r="N43" s="571">
        <v>150</v>
      </c>
      <c r="O43" s="571"/>
      <c r="P43" s="571"/>
      <c r="Q43" s="571">
        <v>180</v>
      </c>
      <c r="R43" s="571"/>
      <c r="S43" s="571"/>
      <c r="T43" s="566">
        <v>36</v>
      </c>
      <c r="U43" s="566"/>
      <c r="V43" s="566"/>
      <c r="W43" s="216">
        <v>1.25</v>
      </c>
      <c r="X43" s="217">
        <v>3.91</v>
      </c>
      <c r="Y43" s="273"/>
      <c r="Z43" s="544">
        <f>W43*Y43</f>
        <v>0</v>
      </c>
      <c r="AA43" s="545"/>
      <c r="AB43" s="179"/>
      <c r="AC43" s="173"/>
    </row>
    <row r="44" spans="1:29" ht="15.75" customHeight="1">
      <c r="A44" s="39"/>
      <c r="B44" s="289"/>
      <c r="C44" s="207" t="s">
        <v>59</v>
      </c>
      <c r="D44" s="208" t="s">
        <v>60</v>
      </c>
      <c r="E44" s="97">
        <v>180</v>
      </c>
      <c r="F44" s="131">
        <v>10</v>
      </c>
      <c r="G44" s="132">
        <v>200</v>
      </c>
      <c r="H44" s="567">
        <v>145</v>
      </c>
      <c r="I44" s="567"/>
      <c r="J44" s="567"/>
      <c r="K44" s="567">
        <v>120</v>
      </c>
      <c r="L44" s="567"/>
      <c r="M44" s="567"/>
      <c r="N44" s="568">
        <v>150</v>
      </c>
      <c r="O44" s="568"/>
      <c r="P44" s="568"/>
      <c r="Q44" s="568">
        <v>180</v>
      </c>
      <c r="R44" s="568"/>
      <c r="S44" s="568"/>
      <c r="T44" s="567">
        <v>36</v>
      </c>
      <c r="U44" s="567"/>
      <c r="V44" s="567"/>
      <c r="W44" s="214">
        <v>0.83</v>
      </c>
      <c r="X44" s="215">
        <v>4.6900000000000004</v>
      </c>
      <c r="Y44" s="272"/>
      <c r="Z44" s="550">
        <f>W44*Y44</f>
        <v>0</v>
      </c>
      <c r="AA44" s="551"/>
      <c r="AB44" s="179"/>
      <c r="AC44" s="176" t="s">
        <v>98</v>
      </c>
    </row>
    <row r="45" spans="1:29" ht="15.75" customHeight="1">
      <c r="A45" s="39"/>
      <c r="B45" s="180"/>
      <c r="C45" s="180"/>
      <c r="D45" s="180"/>
      <c r="E45" s="63"/>
      <c r="F45" s="63"/>
      <c r="G45" s="63"/>
      <c r="H45" s="182"/>
      <c r="I45" s="182"/>
      <c r="J45" s="182"/>
      <c r="K45" s="182"/>
      <c r="L45" s="63"/>
      <c r="M45" s="63"/>
      <c r="N45" s="63"/>
      <c r="O45" s="63"/>
      <c r="P45" s="63"/>
      <c r="Q45" s="63"/>
      <c r="R45" s="63"/>
      <c r="S45" s="63"/>
      <c r="T45" s="63"/>
      <c r="U45" s="182"/>
      <c r="V45" s="182"/>
      <c r="W45" s="190"/>
      <c r="X45" s="218"/>
      <c r="Y45" s="185"/>
      <c r="Z45" s="193"/>
      <c r="AA45" s="193"/>
      <c r="AB45" s="179"/>
      <c r="AC45" s="173"/>
    </row>
    <row r="46" spans="1:29" ht="15.75" customHeight="1">
      <c r="A46" s="39"/>
      <c r="B46" s="184"/>
      <c r="C46" s="184"/>
      <c r="D46" s="180"/>
      <c r="E46" s="63"/>
      <c r="F46" s="63"/>
      <c r="G46" s="63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62"/>
      <c r="Y46" s="185"/>
      <c r="Z46" s="185"/>
      <c r="AA46" s="185"/>
      <c r="AB46" s="179"/>
      <c r="AC46" s="173"/>
    </row>
    <row r="47" spans="1:29" ht="15.75" customHeight="1">
      <c r="A47" s="39"/>
      <c r="B47" s="85" t="s">
        <v>115</v>
      </c>
      <c r="C47" s="85"/>
      <c r="D47" s="180"/>
      <c r="E47" s="63"/>
      <c r="F47" s="63"/>
      <c r="G47" s="63"/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29"/>
      <c r="X47" s="62"/>
      <c r="Y47" s="63"/>
      <c r="Z47" s="63"/>
      <c r="AA47" s="63"/>
      <c r="AB47" s="179"/>
      <c r="AC47" s="173"/>
    </row>
    <row r="48" spans="1:29" ht="15.75" customHeight="1">
      <c r="A48" s="39"/>
      <c r="B48" s="85" t="s">
        <v>114</v>
      </c>
      <c r="C48" s="85"/>
      <c r="D48" s="54"/>
      <c r="E48" s="192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186"/>
      <c r="AA48" s="186"/>
      <c r="AB48" s="179"/>
      <c r="AC48" s="173"/>
    </row>
    <row r="49" spans="1:29" ht="15.75" customHeight="1">
      <c r="A49" s="39"/>
      <c r="B49" s="219" t="s">
        <v>116</v>
      </c>
      <c r="C49" s="219"/>
      <c r="D49" s="29"/>
      <c r="E49" s="184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187"/>
      <c r="AA49" s="188"/>
      <c r="AB49" s="179"/>
      <c r="AC49" s="173"/>
    </row>
    <row r="50" spans="1:29" ht="15.75" customHeight="1">
      <c r="A50" s="39"/>
      <c r="B50" s="153" t="s">
        <v>26</v>
      </c>
      <c r="C50" s="536" t="s">
        <v>101</v>
      </c>
      <c r="D50" s="537"/>
      <c r="E50" s="92" t="s">
        <v>2</v>
      </c>
      <c r="F50" s="159" t="s">
        <v>3</v>
      </c>
      <c r="G50" s="160" t="s">
        <v>107</v>
      </c>
      <c r="H50" s="92"/>
      <c r="I50" s="92" t="s">
        <v>4</v>
      </c>
      <c r="J50" s="92"/>
      <c r="K50" s="92"/>
      <c r="L50" s="92" t="s">
        <v>5</v>
      </c>
      <c r="M50" s="92"/>
      <c r="N50" s="92"/>
      <c r="O50" s="92" t="s">
        <v>6</v>
      </c>
      <c r="P50" s="92"/>
      <c r="Q50" s="92"/>
      <c r="R50" s="92" t="s">
        <v>7</v>
      </c>
      <c r="S50" s="92"/>
      <c r="T50" s="92"/>
      <c r="U50" s="92" t="s">
        <v>8</v>
      </c>
      <c r="V50" s="92"/>
      <c r="W50" s="92" t="s">
        <v>102</v>
      </c>
      <c r="X50" s="155" t="s">
        <v>103</v>
      </c>
      <c r="Y50" s="92" t="s">
        <v>104</v>
      </c>
      <c r="Z50" s="536" t="s">
        <v>34</v>
      </c>
      <c r="AA50" s="547"/>
      <c r="AB50" s="179"/>
      <c r="AC50" s="173"/>
    </row>
    <row r="51" spans="1:29" ht="15.75" customHeight="1">
      <c r="A51" s="39"/>
      <c r="B51" s="154" t="s">
        <v>106</v>
      </c>
      <c r="C51" s="157"/>
      <c r="D51" s="158"/>
      <c r="E51" s="96" t="s">
        <v>1</v>
      </c>
      <c r="F51" s="157" t="s">
        <v>1</v>
      </c>
      <c r="G51" s="158" t="s">
        <v>1</v>
      </c>
      <c r="H51" s="96"/>
      <c r="I51" s="96" t="s">
        <v>1</v>
      </c>
      <c r="J51" s="96"/>
      <c r="K51" s="96"/>
      <c r="L51" s="96" t="s">
        <v>1</v>
      </c>
      <c r="M51" s="96"/>
      <c r="N51" s="96"/>
      <c r="O51" s="96" t="s">
        <v>1</v>
      </c>
      <c r="P51" s="96"/>
      <c r="Q51" s="96"/>
      <c r="R51" s="96" t="s">
        <v>1</v>
      </c>
      <c r="S51" s="96"/>
      <c r="T51" s="96"/>
      <c r="U51" s="96" t="s">
        <v>1</v>
      </c>
      <c r="V51" s="96"/>
      <c r="W51" s="96" t="s">
        <v>0</v>
      </c>
      <c r="X51" s="156" t="s">
        <v>9</v>
      </c>
      <c r="Y51" s="96"/>
      <c r="Z51" s="548" t="s">
        <v>35</v>
      </c>
      <c r="AA51" s="549"/>
      <c r="AB51" s="179"/>
      <c r="AC51" s="173"/>
    </row>
    <row r="52" spans="1:29" ht="15.75" customHeight="1">
      <c r="A52" s="39"/>
      <c r="B52" s="297"/>
      <c r="C52" s="56">
        <v>82</v>
      </c>
      <c r="D52" s="220" t="s">
        <v>61</v>
      </c>
      <c r="E52" s="135">
        <v>180</v>
      </c>
      <c r="F52" s="52">
        <v>10</v>
      </c>
      <c r="G52" s="52">
        <v>200</v>
      </c>
      <c r="H52" s="583">
        <v>145</v>
      </c>
      <c r="I52" s="584"/>
      <c r="J52" s="584"/>
      <c r="K52" s="584">
        <v>120</v>
      </c>
      <c r="L52" s="584"/>
      <c r="M52" s="584"/>
      <c r="N52" s="585">
        <v>150</v>
      </c>
      <c r="O52" s="585"/>
      <c r="P52" s="585"/>
      <c r="Q52" s="585">
        <v>180</v>
      </c>
      <c r="R52" s="585"/>
      <c r="S52" s="585"/>
      <c r="T52" s="566">
        <v>36</v>
      </c>
      <c r="U52" s="566"/>
      <c r="V52" s="566"/>
      <c r="W52" s="144">
        <v>1.25</v>
      </c>
      <c r="X52" s="88">
        <v>4.88</v>
      </c>
      <c r="Y52" s="236"/>
      <c r="Z52" s="580">
        <f>W52*Y52</f>
        <v>0</v>
      </c>
      <c r="AA52" s="556"/>
      <c r="AB52" s="179"/>
      <c r="AC52" s="173"/>
    </row>
    <row r="53" spans="1:29" ht="15.75" customHeight="1">
      <c r="A53" s="39"/>
      <c r="B53" s="300"/>
      <c r="C53" s="93">
        <v>84</v>
      </c>
      <c r="D53" s="221" t="s">
        <v>61</v>
      </c>
      <c r="E53" s="136">
        <v>210</v>
      </c>
      <c r="F53" s="94">
        <v>10</v>
      </c>
      <c r="G53" s="94">
        <v>200</v>
      </c>
      <c r="H53" s="582">
        <v>175</v>
      </c>
      <c r="I53" s="567"/>
      <c r="J53" s="567"/>
      <c r="K53" s="567">
        <v>150</v>
      </c>
      <c r="L53" s="567"/>
      <c r="M53" s="567"/>
      <c r="N53" s="568">
        <v>220</v>
      </c>
      <c r="O53" s="568"/>
      <c r="P53" s="568"/>
      <c r="Q53" s="568">
        <v>180</v>
      </c>
      <c r="R53" s="568"/>
      <c r="S53" s="568"/>
      <c r="T53" s="567">
        <v>36</v>
      </c>
      <c r="U53" s="567"/>
      <c r="V53" s="567"/>
      <c r="W53" s="152">
        <v>1.25</v>
      </c>
      <c r="X53" s="147">
        <v>5.63</v>
      </c>
      <c r="Y53" s="261"/>
      <c r="Z53" s="581">
        <f>W53*Y53</f>
        <v>0</v>
      </c>
      <c r="AA53" s="551"/>
      <c r="AB53" s="179"/>
      <c r="AC53" s="176" t="s">
        <v>98</v>
      </c>
    </row>
    <row r="54" spans="1:29" ht="15.75" customHeight="1">
      <c r="A54" s="39"/>
      <c r="B54" s="451"/>
      <c r="C54" s="180"/>
      <c r="D54" s="181"/>
      <c r="E54" s="63"/>
      <c r="F54" s="63"/>
      <c r="G54" s="63"/>
      <c r="H54" s="182"/>
      <c r="I54" s="182"/>
      <c r="J54" s="182"/>
      <c r="K54" s="182"/>
      <c r="L54" s="182"/>
      <c r="M54" s="182"/>
      <c r="N54" s="63"/>
      <c r="O54" s="63"/>
      <c r="P54" s="63"/>
      <c r="Q54" s="63"/>
      <c r="R54" s="63"/>
      <c r="S54" s="63"/>
      <c r="T54" s="182"/>
      <c r="U54" s="182"/>
      <c r="V54" s="182"/>
      <c r="W54" s="190"/>
      <c r="X54" s="338"/>
      <c r="Y54" s="452"/>
      <c r="Z54" s="339"/>
      <c r="AA54" s="339"/>
      <c r="AB54" s="179"/>
      <c r="AC54" s="176"/>
    </row>
    <row r="55" spans="1:29" ht="15.75" customHeight="1">
      <c r="A55" s="39"/>
      <c r="B55" s="451"/>
      <c r="C55" s="180"/>
      <c r="D55" s="181"/>
      <c r="E55" s="63"/>
      <c r="F55" s="63"/>
      <c r="G55" s="63"/>
      <c r="H55" s="182"/>
      <c r="I55" s="182"/>
      <c r="J55" s="182"/>
      <c r="K55" s="182"/>
      <c r="L55" s="182"/>
      <c r="M55" s="182"/>
      <c r="N55" s="63"/>
      <c r="O55" s="63"/>
      <c r="P55" s="63"/>
      <c r="Q55" s="63"/>
      <c r="R55" s="63"/>
      <c r="S55" s="63"/>
      <c r="T55" s="182"/>
      <c r="U55" s="182"/>
      <c r="V55" s="182"/>
      <c r="W55" s="190"/>
      <c r="X55" s="338"/>
      <c r="Y55" s="452"/>
      <c r="Z55" s="339"/>
      <c r="AA55" s="339"/>
      <c r="AB55" s="179"/>
      <c r="AC55" s="176"/>
    </row>
    <row r="56" spans="1:29" ht="15.75" customHeight="1">
      <c r="A56" s="39"/>
      <c r="B56" s="451"/>
      <c r="C56" s="180"/>
      <c r="D56" s="181"/>
      <c r="E56" s="63"/>
      <c r="F56" s="63"/>
      <c r="G56" s="63"/>
      <c r="H56" s="182"/>
      <c r="I56" s="182"/>
      <c r="J56" s="182"/>
      <c r="K56" s="182"/>
      <c r="L56" s="182"/>
      <c r="M56" s="182"/>
      <c r="N56" s="63"/>
      <c r="O56" s="63"/>
      <c r="P56" s="63"/>
      <c r="Q56" s="63"/>
      <c r="R56" s="63"/>
      <c r="S56" s="63"/>
      <c r="T56" s="182"/>
      <c r="U56" s="182"/>
      <c r="V56" s="182"/>
      <c r="W56" s="190"/>
      <c r="X56" s="338"/>
      <c r="Y56" s="452"/>
      <c r="Z56" s="339"/>
      <c r="AA56" s="339"/>
      <c r="AB56" s="179"/>
      <c r="AC56" s="176"/>
    </row>
    <row r="57" spans="1:29" ht="15.75" customHeight="1">
      <c r="A57" s="39"/>
      <c r="B57" s="552"/>
      <c r="C57" s="552"/>
      <c r="D57" s="552"/>
      <c r="E57" s="552"/>
      <c r="F57" s="552"/>
      <c r="G57" s="552"/>
      <c r="H57" s="552"/>
      <c r="I57" s="195"/>
      <c r="J57" s="195"/>
      <c r="K57" s="195"/>
      <c r="L57" s="196"/>
      <c r="M57" s="196"/>
      <c r="N57" s="196"/>
      <c r="O57" s="196"/>
      <c r="P57" s="196"/>
      <c r="Q57" s="196"/>
      <c r="R57" s="196"/>
      <c r="S57" s="196"/>
      <c r="T57" s="196"/>
      <c r="U57" s="39"/>
      <c r="V57" s="39"/>
      <c r="W57" s="39"/>
      <c r="X57" s="196"/>
      <c r="Y57" s="39"/>
      <c r="Z57" s="39"/>
      <c r="AA57" s="188"/>
      <c r="AB57" s="179"/>
      <c r="AC57" s="194"/>
    </row>
    <row r="58" spans="1:29" ht="15.75" customHeight="1">
      <c r="A58" s="39"/>
      <c r="B58" s="552"/>
      <c r="C58" s="552"/>
      <c r="D58" s="552"/>
      <c r="E58" s="552"/>
      <c r="F58" s="552"/>
      <c r="G58" s="552"/>
      <c r="H58" s="552"/>
      <c r="I58" s="195"/>
      <c r="J58" s="195"/>
      <c r="K58" s="195"/>
      <c r="L58" s="196"/>
      <c r="M58" s="196"/>
      <c r="N58" s="196"/>
      <c r="O58" s="196"/>
      <c r="P58" s="196"/>
      <c r="Q58" s="196"/>
      <c r="R58" s="196"/>
      <c r="S58" s="196"/>
      <c r="T58" s="196"/>
      <c r="U58" s="196"/>
      <c r="V58" s="196"/>
      <c r="W58" s="196"/>
      <c r="X58" s="196"/>
      <c r="Y58" s="39"/>
      <c r="AA58" s="75" t="s">
        <v>201</v>
      </c>
      <c r="AB58" s="179"/>
      <c r="AC58" s="194"/>
    </row>
    <row r="59" spans="1:29" s="27" customFormat="1" ht="15.75" customHeight="1">
      <c r="L59" s="40"/>
      <c r="M59" s="40"/>
      <c r="N59" s="40"/>
      <c r="O59" s="40"/>
      <c r="P59" s="40"/>
      <c r="Q59" s="40"/>
      <c r="R59" s="41"/>
      <c r="S59" s="41"/>
      <c r="T59" s="41"/>
      <c r="X59" s="41"/>
      <c r="Y59" s="42"/>
      <c r="Z59" s="42"/>
      <c r="AA59" s="42"/>
      <c r="AB59" s="197"/>
      <c r="AC59" s="197"/>
    </row>
    <row r="60" spans="1:29" s="27" customFormat="1" ht="45.75" customHeight="1">
      <c r="B60" s="579"/>
      <c r="C60" s="579"/>
      <c r="D60" s="579"/>
      <c r="E60" s="579"/>
      <c r="F60" s="579"/>
      <c r="G60" s="579"/>
      <c r="H60" s="579"/>
      <c r="I60" s="198"/>
      <c r="J60" s="198"/>
      <c r="K60" s="198"/>
      <c r="AB60" s="197"/>
      <c r="AC60" s="197"/>
    </row>
    <row r="61" spans="1:29" s="27" customFormat="1" ht="15.75" customHeight="1">
      <c r="B61" s="43"/>
      <c r="C61" s="43"/>
      <c r="D61" s="43"/>
      <c r="E61" s="43"/>
      <c r="F61" s="43"/>
      <c r="G61" s="44"/>
      <c r="H61" s="45"/>
      <c r="I61" s="45"/>
      <c r="J61" s="45"/>
      <c r="K61" s="45"/>
      <c r="L61" s="16"/>
      <c r="M61" s="16"/>
      <c r="N61" s="16"/>
      <c r="O61" s="45"/>
      <c r="P61" s="45"/>
      <c r="Q61" s="45"/>
      <c r="R61" s="43"/>
      <c r="S61" s="43"/>
      <c r="T61" s="43"/>
      <c r="U61" s="41"/>
      <c r="V61" s="41"/>
      <c r="W61" s="41"/>
      <c r="X61" s="41"/>
      <c r="Y61" s="43"/>
      <c r="Z61" s="43"/>
      <c r="AA61" s="43"/>
      <c r="AB61" s="46"/>
      <c r="AC61" s="46"/>
    </row>
    <row r="62" spans="1:29" s="27" customFormat="1" ht="15.75" customHeight="1">
      <c r="B62" s="46"/>
      <c r="C62" s="46"/>
      <c r="D62" s="46"/>
      <c r="E62" s="46"/>
      <c r="F62" s="46"/>
      <c r="G62" s="44"/>
      <c r="H62" s="45"/>
      <c r="I62" s="45"/>
      <c r="J62" s="45"/>
      <c r="K62" s="45"/>
      <c r="L62" s="16"/>
      <c r="M62" s="16"/>
      <c r="N62" s="16"/>
      <c r="O62" s="45"/>
      <c r="P62" s="45"/>
      <c r="Q62" s="45"/>
      <c r="R62" s="46"/>
      <c r="S62" s="46"/>
      <c r="T62" s="46"/>
      <c r="U62" s="41"/>
      <c r="V62" s="41"/>
      <c r="W62" s="41"/>
      <c r="X62" s="41"/>
      <c r="Y62" s="46"/>
      <c r="Z62" s="46"/>
      <c r="AA62" s="46"/>
      <c r="AB62" s="46"/>
      <c r="AC62" s="46"/>
    </row>
    <row r="63" spans="1:29" s="27" customFormat="1" ht="11.25" customHeight="1">
      <c r="B63" s="47"/>
      <c r="C63" s="47"/>
      <c r="D63" s="47"/>
      <c r="E63" s="46"/>
      <c r="F63" s="46"/>
      <c r="G63" s="47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8"/>
      <c r="S63" s="48"/>
      <c r="T63" s="48"/>
      <c r="U63" s="41"/>
      <c r="V63" s="41"/>
      <c r="W63" s="41"/>
      <c r="X63" s="41"/>
      <c r="Y63" s="46"/>
      <c r="AB63" s="46"/>
      <c r="AC63" s="46"/>
    </row>
    <row r="64" spans="1:29" s="27" customFormat="1" ht="15.75" customHeight="1">
      <c r="H64" s="46"/>
      <c r="I64" s="46"/>
      <c r="J64" s="46"/>
      <c r="K64" s="46"/>
      <c r="L64" s="46"/>
      <c r="M64" s="46"/>
      <c r="N64" s="46"/>
      <c r="O64" s="48"/>
      <c r="P64" s="48"/>
      <c r="Q64" s="48"/>
      <c r="R64" s="48"/>
      <c r="S64" s="48"/>
      <c r="T64" s="48"/>
      <c r="U64" s="41"/>
      <c r="V64" s="41"/>
      <c r="W64" s="41"/>
      <c r="X64" s="41"/>
      <c r="Y64" s="18"/>
      <c r="Z64" s="19"/>
      <c r="AA64" s="19"/>
      <c r="AB64" s="46"/>
      <c r="AC64" s="46"/>
    </row>
    <row r="65" spans="2:29" s="27" customFormat="1">
      <c r="H65" s="46"/>
      <c r="I65" s="46"/>
      <c r="J65" s="46"/>
      <c r="K65" s="46"/>
      <c r="L65" s="46"/>
      <c r="M65" s="46"/>
      <c r="N65" s="46"/>
      <c r="O65" s="48"/>
      <c r="P65" s="48"/>
      <c r="Q65" s="48"/>
      <c r="R65" s="48"/>
      <c r="S65" s="48"/>
      <c r="T65" s="48"/>
      <c r="U65" s="41"/>
      <c r="V65" s="41"/>
      <c r="W65" s="41"/>
      <c r="X65" s="41"/>
      <c r="Y65" s="46"/>
      <c r="Z65" s="46"/>
      <c r="AA65" s="46"/>
      <c r="AB65" s="46"/>
      <c r="AC65" s="46"/>
    </row>
    <row r="66" spans="2:29" s="27" customFormat="1" ht="15"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20"/>
      <c r="X66" s="20"/>
      <c r="Z66" s="20"/>
      <c r="AA66" s="20"/>
      <c r="AB66" s="46"/>
      <c r="AC66" s="46"/>
    </row>
    <row r="67" spans="2:29" s="27" customFormat="1"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46"/>
      <c r="AC67" s="46"/>
    </row>
    <row r="68" spans="2:29" s="27" customFormat="1"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46"/>
      <c r="AC68" s="46"/>
    </row>
    <row r="69" spans="2:29" s="27" customFormat="1"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171"/>
      <c r="AC69" s="171"/>
    </row>
    <row r="70" spans="2:29" s="27" customFormat="1"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171"/>
      <c r="AC70" s="171"/>
    </row>
    <row r="71" spans="2:29" s="27" customFormat="1">
      <c r="AB71" s="171"/>
      <c r="AC71" s="171"/>
    </row>
    <row r="72" spans="2:29" s="27" customFormat="1">
      <c r="AB72" s="199"/>
      <c r="AC72" s="199"/>
    </row>
    <row r="73" spans="2:29" s="27" customFormat="1">
      <c r="AB73" s="171"/>
      <c r="AC73" s="171"/>
    </row>
    <row r="74" spans="2:29" s="27" customFormat="1">
      <c r="AB74" s="171"/>
      <c r="AC74" s="171"/>
    </row>
    <row r="75" spans="2:29" s="27" customFormat="1">
      <c r="AB75" s="171"/>
      <c r="AC75" s="171"/>
    </row>
    <row r="76" spans="2:29" s="27" customFormat="1">
      <c r="AB76" s="171"/>
      <c r="AC76" s="171"/>
    </row>
    <row r="77" spans="2:29" s="27" customFormat="1">
      <c r="AB77" s="171"/>
      <c r="AC77" s="171"/>
    </row>
    <row r="78" spans="2:29" s="27" customFormat="1">
      <c r="AB78" s="171"/>
      <c r="AC78" s="171"/>
    </row>
    <row r="79" spans="2:29" s="27" customFormat="1">
      <c r="AB79" s="171"/>
      <c r="AC79" s="171"/>
    </row>
    <row r="80" spans="2:29" s="27" customFormat="1">
      <c r="AB80" s="171"/>
      <c r="AC80" s="171"/>
    </row>
    <row r="81" spans="28:29" s="27" customFormat="1">
      <c r="AB81" s="171"/>
      <c r="AC81" s="171"/>
    </row>
    <row r="82" spans="28:29" s="27" customFormat="1">
      <c r="AB82" s="171"/>
      <c r="AC82" s="171"/>
    </row>
    <row r="83" spans="28:29" s="27" customFormat="1">
      <c r="AB83" s="171"/>
      <c r="AC83" s="171"/>
    </row>
    <row r="84" spans="28:29" s="27" customFormat="1">
      <c r="AB84" s="171"/>
      <c r="AC84" s="171"/>
    </row>
    <row r="85" spans="28:29" s="27" customFormat="1">
      <c r="AB85" s="171"/>
      <c r="AC85" s="171"/>
    </row>
    <row r="86" spans="28:29" s="27" customFormat="1">
      <c r="AB86" s="171"/>
      <c r="AC86" s="171"/>
    </row>
    <row r="87" spans="28:29" s="27" customFormat="1">
      <c r="AB87" s="171"/>
      <c r="AC87" s="171"/>
    </row>
    <row r="88" spans="28:29" s="27" customFormat="1">
      <c r="AB88" s="171"/>
      <c r="AC88" s="171"/>
    </row>
    <row r="89" spans="28:29" s="27" customFormat="1">
      <c r="AB89" s="171"/>
      <c r="AC89" s="171"/>
    </row>
    <row r="90" spans="28:29" s="27" customFormat="1">
      <c r="AB90" s="171"/>
      <c r="AC90" s="171"/>
    </row>
    <row r="91" spans="28:29" s="27" customFormat="1">
      <c r="AB91" s="171"/>
      <c r="AC91" s="171"/>
    </row>
    <row r="92" spans="28:29" s="27" customFormat="1">
      <c r="AB92" s="171"/>
      <c r="AC92" s="171"/>
    </row>
    <row r="93" spans="28:29" s="27" customFormat="1">
      <c r="AB93" s="171"/>
      <c r="AC93" s="171"/>
    </row>
    <row r="94" spans="28:29" s="27" customFormat="1">
      <c r="AB94" s="171"/>
      <c r="AC94" s="171"/>
    </row>
    <row r="95" spans="28:29" s="27" customFormat="1">
      <c r="AB95" s="171"/>
      <c r="AC95" s="171"/>
    </row>
    <row r="96" spans="28:29" s="27" customFormat="1">
      <c r="AB96" s="171"/>
      <c r="AC96" s="171"/>
    </row>
    <row r="97" spans="28:29" s="27" customFormat="1">
      <c r="AB97" s="171"/>
      <c r="AC97" s="171"/>
    </row>
    <row r="98" spans="28:29" s="27" customFormat="1">
      <c r="AB98" s="171"/>
      <c r="AC98" s="171"/>
    </row>
    <row r="99" spans="28:29" s="27" customFormat="1">
      <c r="AB99" s="171"/>
      <c r="AC99" s="171"/>
    </row>
    <row r="100" spans="28:29" s="27" customFormat="1">
      <c r="AB100" s="171"/>
      <c r="AC100" s="171"/>
    </row>
    <row r="101" spans="28:29" s="27" customFormat="1">
      <c r="AB101" s="171"/>
      <c r="AC101" s="171"/>
    </row>
    <row r="102" spans="28:29" s="27" customFormat="1">
      <c r="AB102" s="171"/>
      <c r="AC102" s="171"/>
    </row>
    <row r="103" spans="28:29" s="27" customFormat="1">
      <c r="AB103" s="171"/>
      <c r="AC103" s="171"/>
    </row>
    <row r="104" spans="28:29" s="27" customFormat="1">
      <c r="AB104" s="171"/>
      <c r="AC104" s="171"/>
    </row>
    <row r="105" spans="28:29" s="27" customFormat="1">
      <c r="AB105" s="171"/>
      <c r="AC105" s="171"/>
    </row>
    <row r="106" spans="28:29" s="27" customFormat="1">
      <c r="AB106" s="171"/>
      <c r="AC106" s="171"/>
    </row>
    <row r="107" spans="28:29" s="27" customFormat="1">
      <c r="AB107" s="171"/>
      <c r="AC107" s="171"/>
    </row>
    <row r="108" spans="28:29" s="27" customFormat="1">
      <c r="AB108" s="171"/>
      <c r="AC108" s="171"/>
    </row>
    <row r="109" spans="28:29" s="27" customFormat="1">
      <c r="AB109" s="171"/>
      <c r="AC109" s="171"/>
    </row>
    <row r="110" spans="28:29">
      <c r="AB110" s="200"/>
      <c r="AC110" s="171"/>
    </row>
    <row r="111" spans="28:29">
      <c r="AB111" s="200"/>
      <c r="AC111" s="171"/>
    </row>
    <row r="112" spans="28:29">
      <c r="AB112" s="200"/>
      <c r="AC112" s="171"/>
    </row>
    <row r="113" spans="28:29">
      <c r="AB113" s="200"/>
      <c r="AC113" s="171"/>
    </row>
    <row r="114" spans="28:29">
      <c r="AB114" s="200"/>
      <c r="AC114" s="171"/>
    </row>
    <row r="115" spans="28:29">
      <c r="AB115" s="200"/>
      <c r="AC115" s="171"/>
    </row>
    <row r="116" spans="28:29">
      <c r="AB116" s="200"/>
      <c r="AC116" s="171"/>
    </row>
    <row r="117" spans="28:29">
      <c r="AB117" s="200"/>
      <c r="AC117" s="171"/>
    </row>
    <row r="118" spans="28:29">
      <c r="AB118" s="200"/>
      <c r="AC118" s="171"/>
    </row>
    <row r="119" spans="28:29">
      <c r="AB119" s="200"/>
      <c r="AC119" s="171"/>
    </row>
    <row r="120" spans="28:29">
      <c r="AB120" s="200"/>
      <c r="AC120" s="171"/>
    </row>
    <row r="121" spans="28:29">
      <c r="AB121" s="200"/>
      <c r="AC121" s="171"/>
    </row>
    <row r="122" spans="28:29">
      <c r="AB122" s="200"/>
      <c r="AC122" s="171"/>
    </row>
    <row r="123" spans="28:29">
      <c r="AB123" s="200"/>
      <c r="AC123" s="171"/>
    </row>
    <row r="124" spans="28:29">
      <c r="AB124" s="200"/>
      <c r="AC124" s="171"/>
    </row>
    <row r="125" spans="28:29">
      <c r="AB125" s="200"/>
      <c r="AC125" s="171"/>
    </row>
    <row r="126" spans="28:29">
      <c r="AB126" s="200"/>
      <c r="AC126" s="171"/>
    </row>
    <row r="127" spans="28:29">
      <c r="AB127" s="200"/>
      <c r="AC127" s="171"/>
    </row>
    <row r="128" spans="28:29">
      <c r="AB128" s="200"/>
      <c r="AC128" s="171"/>
    </row>
    <row r="129" spans="28:29">
      <c r="AB129" s="200"/>
      <c r="AC129" s="171"/>
    </row>
    <row r="130" spans="28:29">
      <c r="AB130" s="200"/>
      <c r="AC130" s="171"/>
    </row>
    <row r="131" spans="28:29">
      <c r="AB131" s="200"/>
      <c r="AC131" s="171"/>
    </row>
    <row r="132" spans="28:29">
      <c r="AB132" s="200"/>
      <c r="AC132" s="171"/>
    </row>
    <row r="133" spans="28:29">
      <c r="AB133" s="200"/>
      <c r="AC133" s="171"/>
    </row>
    <row r="134" spans="28:29">
      <c r="AB134" s="200"/>
      <c r="AC134" s="171"/>
    </row>
    <row r="135" spans="28:29">
      <c r="AB135" s="200"/>
      <c r="AC135" s="171"/>
    </row>
    <row r="136" spans="28:29">
      <c r="AB136" s="200"/>
      <c r="AC136" s="171"/>
    </row>
    <row r="137" spans="28:29">
      <c r="AB137" s="200"/>
      <c r="AC137" s="171"/>
    </row>
    <row r="138" spans="28:29">
      <c r="AB138" s="200"/>
      <c r="AC138" s="171"/>
    </row>
    <row r="139" spans="28:29">
      <c r="AB139" s="200"/>
      <c r="AC139" s="171"/>
    </row>
    <row r="140" spans="28:29">
      <c r="AB140" s="200"/>
      <c r="AC140" s="171"/>
    </row>
    <row r="141" spans="28:29">
      <c r="AB141" s="200"/>
      <c r="AC141" s="171"/>
    </row>
    <row r="142" spans="28:29">
      <c r="AB142" s="200"/>
      <c r="AC142" s="171"/>
    </row>
    <row r="143" spans="28:29">
      <c r="AB143" s="200"/>
      <c r="AC143" s="171"/>
    </row>
    <row r="144" spans="28:29">
      <c r="AB144" s="200"/>
      <c r="AC144" s="171"/>
    </row>
    <row r="145" spans="28:29">
      <c r="AB145" s="200"/>
      <c r="AC145" s="171"/>
    </row>
    <row r="146" spans="28:29">
      <c r="AB146" s="200"/>
      <c r="AC146" s="171"/>
    </row>
    <row r="147" spans="28:29">
      <c r="AB147" s="200"/>
      <c r="AC147" s="171"/>
    </row>
    <row r="148" spans="28:29">
      <c r="AB148" s="200"/>
      <c r="AC148" s="171"/>
    </row>
    <row r="149" spans="28:29">
      <c r="AB149" s="200"/>
      <c r="AC149" s="171"/>
    </row>
    <row r="150" spans="28:29">
      <c r="AB150" s="200"/>
      <c r="AC150" s="171"/>
    </row>
    <row r="151" spans="28:29">
      <c r="AB151" s="200"/>
      <c r="AC151" s="171"/>
    </row>
    <row r="152" spans="28:29">
      <c r="AB152" s="200"/>
      <c r="AC152" s="171"/>
    </row>
    <row r="153" spans="28:29">
      <c r="AB153" s="200"/>
      <c r="AC153" s="171"/>
    </row>
    <row r="154" spans="28:29">
      <c r="AB154" s="200"/>
      <c r="AC154" s="171"/>
    </row>
    <row r="155" spans="28:29">
      <c r="AB155" s="200"/>
      <c r="AC155" s="171"/>
    </row>
    <row r="156" spans="28:29">
      <c r="AB156" s="200"/>
      <c r="AC156" s="171"/>
    </row>
    <row r="157" spans="28:29">
      <c r="AB157" s="200"/>
      <c r="AC157" s="171"/>
    </row>
    <row r="158" spans="28:29">
      <c r="AB158" s="200"/>
      <c r="AC158" s="171"/>
    </row>
    <row r="159" spans="28:29">
      <c r="AB159" s="200"/>
      <c r="AC159" s="171"/>
    </row>
    <row r="160" spans="28:29">
      <c r="AB160" s="200"/>
      <c r="AC160" s="171"/>
    </row>
    <row r="161" spans="28:29">
      <c r="AB161" s="200"/>
      <c r="AC161" s="171"/>
    </row>
    <row r="162" spans="28:29">
      <c r="AB162" s="200"/>
      <c r="AC162" s="171"/>
    </row>
    <row r="163" spans="28:29">
      <c r="AB163" s="200"/>
      <c r="AC163" s="171"/>
    </row>
    <row r="164" spans="28:29">
      <c r="AB164" s="200"/>
      <c r="AC164" s="171"/>
    </row>
    <row r="165" spans="28:29">
      <c r="AB165" s="200"/>
      <c r="AC165" s="171"/>
    </row>
    <row r="166" spans="28:29">
      <c r="AB166" s="200"/>
      <c r="AC166" s="171"/>
    </row>
    <row r="167" spans="28:29">
      <c r="AB167" s="200"/>
      <c r="AC167" s="171"/>
    </row>
    <row r="168" spans="28:29">
      <c r="AB168" s="200"/>
      <c r="AC168" s="171"/>
    </row>
    <row r="169" spans="28:29">
      <c r="AB169" s="200"/>
      <c r="AC169" s="171"/>
    </row>
    <row r="170" spans="28:29">
      <c r="AB170" s="200"/>
      <c r="AC170" s="171"/>
    </row>
    <row r="171" spans="28:29">
      <c r="AB171" s="200"/>
      <c r="AC171" s="171"/>
    </row>
    <row r="172" spans="28:29">
      <c r="AB172" s="200"/>
      <c r="AC172" s="171"/>
    </row>
    <row r="173" spans="28:29">
      <c r="AB173" s="200"/>
      <c r="AC173" s="171"/>
    </row>
    <row r="174" spans="28:29">
      <c r="AB174" s="200"/>
      <c r="AC174" s="171"/>
    </row>
    <row r="175" spans="28:29">
      <c r="AB175" s="200"/>
      <c r="AC175" s="171"/>
    </row>
    <row r="176" spans="28:29">
      <c r="AB176" s="200"/>
      <c r="AC176" s="171"/>
    </row>
    <row r="177" spans="28:29">
      <c r="AB177" s="200"/>
      <c r="AC177" s="171"/>
    </row>
    <row r="178" spans="28:29">
      <c r="AB178" s="200"/>
      <c r="AC178" s="171"/>
    </row>
    <row r="179" spans="28:29">
      <c r="AB179" s="200"/>
      <c r="AC179" s="171"/>
    </row>
    <row r="180" spans="28:29">
      <c r="AB180" s="200"/>
      <c r="AC180" s="171"/>
    </row>
    <row r="181" spans="28:29">
      <c r="AB181" s="200"/>
      <c r="AC181" s="171"/>
    </row>
    <row r="182" spans="28:29">
      <c r="AB182" s="200"/>
      <c r="AC182" s="171"/>
    </row>
    <row r="183" spans="28:29">
      <c r="AB183" s="200"/>
      <c r="AC183" s="171"/>
    </row>
    <row r="184" spans="28:29">
      <c r="AB184" s="200"/>
      <c r="AC184" s="171"/>
    </row>
    <row r="185" spans="28:29">
      <c r="AB185" s="200"/>
      <c r="AC185" s="171"/>
    </row>
    <row r="186" spans="28:29">
      <c r="AB186" s="200"/>
      <c r="AC186" s="171"/>
    </row>
    <row r="187" spans="28:29">
      <c r="AB187" s="200"/>
      <c r="AC187" s="171"/>
    </row>
    <row r="188" spans="28:29">
      <c r="AB188" s="200"/>
      <c r="AC188" s="171"/>
    </row>
    <row r="189" spans="28:29">
      <c r="AB189" s="200"/>
      <c r="AC189" s="171"/>
    </row>
    <row r="190" spans="28:29">
      <c r="AB190" s="200"/>
      <c r="AC190" s="171"/>
    </row>
    <row r="191" spans="28:29">
      <c r="AB191" s="200"/>
      <c r="AC191" s="171"/>
    </row>
    <row r="192" spans="28:29">
      <c r="AB192" s="200"/>
      <c r="AC192" s="171"/>
    </row>
    <row r="193" spans="28:29">
      <c r="AB193" s="200"/>
      <c r="AC193" s="171"/>
    </row>
    <row r="194" spans="28:29">
      <c r="AB194" s="200"/>
      <c r="AC194" s="171"/>
    </row>
    <row r="195" spans="28:29">
      <c r="AB195" s="200"/>
      <c r="AC195" s="171"/>
    </row>
    <row r="196" spans="28:29">
      <c r="AB196" s="200"/>
      <c r="AC196" s="171"/>
    </row>
    <row r="197" spans="28:29">
      <c r="AB197" s="200"/>
      <c r="AC197" s="171"/>
    </row>
    <row r="198" spans="28:29">
      <c r="AB198" s="200"/>
      <c r="AC198" s="171"/>
    </row>
    <row r="199" spans="28:29">
      <c r="AB199" s="200"/>
      <c r="AC199" s="171"/>
    </row>
    <row r="200" spans="28:29">
      <c r="AB200" s="200"/>
      <c r="AC200" s="171"/>
    </row>
    <row r="201" spans="28:29">
      <c r="AB201" s="200"/>
      <c r="AC201" s="171"/>
    </row>
    <row r="202" spans="28:29">
      <c r="AB202" s="200"/>
      <c r="AC202" s="171"/>
    </row>
    <row r="203" spans="28:29">
      <c r="AB203" s="200"/>
      <c r="AC203" s="171"/>
    </row>
    <row r="204" spans="28:29">
      <c r="AB204" s="200"/>
      <c r="AC204" s="171"/>
    </row>
    <row r="205" spans="28:29">
      <c r="AB205" s="200"/>
      <c r="AC205" s="171"/>
    </row>
    <row r="206" spans="28:29">
      <c r="AB206" s="200"/>
      <c r="AC206" s="171"/>
    </row>
    <row r="207" spans="28:29">
      <c r="AB207" s="200"/>
      <c r="AC207" s="171"/>
    </row>
    <row r="208" spans="28:29">
      <c r="AB208" s="200"/>
      <c r="AC208" s="171"/>
    </row>
    <row r="209" spans="28:29">
      <c r="AB209" s="200"/>
      <c r="AC209" s="171"/>
    </row>
    <row r="210" spans="28:29">
      <c r="AB210" s="200"/>
      <c r="AC210" s="171"/>
    </row>
    <row r="211" spans="28:29">
      <c r="AB211" s="200"/>
      <c r="AC211" s="171"/>
    </row>
    <row r="212" spans="28:29">
      <c r="AB212" s="200"/>
      <c r="AC212" s="171"/>
    </row>
    <row r="213" spans="28:29">
      <c r="AB213" s="200"/>
      <c r="AC213" s="171"/>
    </row>
    <row r="214" spans="28:29">
      <c r="AB214" s="200"/>
      <c r="AC214" s="171"/>
    </row>
    <row r="215" spans="28:29">
      <c r="AB215" s="200"/>
      <c r="AC215" s="171"/>
    </row>
    <row r="216" spans="28:29">
      <c r="AB216" s="200"/>
      <c r="AC216" s="171"/>
    </row>
    <row r="217" spans="28:29">
      <c r="AB217" s="200"/>
      <c r="AC217" s="171"/>
    </row>
    <row r="218" spans="28:29">
      <c r="AB218" s="200"/>
      <c r="AC218" s="171"/>
    </row>
    <row r="219" spans="28:29">
      <c r="AB219" s="200"/>
      <c r="AC219" s="171"/>
    </row>
    <row r="220" spans="28:29">
      <c r="AB220" s="200"/>
      <c r="AC220" s="171"/>
    </row>
    <row r="221" spans="28:29">
      <c r="AB221" s="200"/>
      <c r="AC221" s="171"/>
    </row>
    <row r="222" spans="28:29">
      <c r="AB222" s="200"/>
      <c r="AC222" s="171"/>
    </row>
    <row r="223" spans="28:29">
      <c r="AB223" s="200"/>
      <c r="AC223" s="171"/>
    </row>
    <row r="224" spans="28:29">
      <c r="AB224" s="200"/>
      <c r="AC224" s="171"/>
    </row>
    <row r="225" spans="28:29">
      <c r="AB225" s="200"/>
      <c r="AC225" s="171"/>
    </row>
    <row r="226" spans="28:29">
      <c r="AB226" s="200"/>
      <c r="AC226" s="171"/>
    </row>
    <row r="227" spans="28:29">
      <c r="AB227" s="200"/>
      <c r="AC227" s="171"/>
    </row>
    <row r="228" spans="28:29">
      <c r="AB228" s="200"/>
      <c r="AC228" s="171"/>
    </row>
    <row r="229" spans="28:29">
      <c r="AB229" s="200"/>
      <c r="AC229" s="171"/>
    </row>
    <row r="230" spans="28:29">
      <c r="AB230" s="200"/>
      <c r="AC230" s="171"/>
    </row>
    <row r="231" spans="28:29">
      <c r="AB231" s="200"/>
      <c r="AC231" s="171"/>
    </row>
    <row r="232" spans="28:29">
      <c r="AB232" s="200"/>
      <c r="AC232" s="171"/>
    </row>
    <row r="233" spans="28:29">
      <c r="AB233" s="200"/>
      <c r="AC233" s="171"/>
    </row>
    <row r="234" spans="28:29">
      <c r="AB234" s="200"/>
      <c r="AC234" s="171"/>
    </row>
    <row r="235" spans="28:29">
      <c r="AB235" s="200"/>
      <c r="AC235" s="171"/>
    </row>
    <row r="236" spans="28:29">
      <c r="AB236" s="200"/>
      <c r="AC236" s="171"/>
    </row>
    <row r="237" spans="28:29">
      <c r="AB237" s="200"/>
      <c r="AC237" s="171"/>
    </row>
    <row r="238" spans="28:29">
      <c r="AB238" s="200"/>
      <c r="AC238" s="171"/>
    </row>
    <row r="239" spans="28:29">
      <c r="AB239" s="200"/>
      <c r="AC239" s="171"/>
    </row>
    <row r="240" spans="28:29">
      <c r="AB240" s="200"/>
      <c r="AC240" s="171"/>
    </row>
    <row r="241" spans="28:29">
      <c r="AB241" s="200"/>
      <c r="AC241" s="171"/>
    </row>
    <row r="242" spans="28:29">
      <c r="AB242" s="200"/>
      <c r="AC242" s="171"/>
    </row>
    <row r="243" spans="28:29">
      <c r="AB243" s="200"/>
      <c r="AC243" s="171"/>
    </row>
    <row r="244" spans="28:29">
      <c r="AB244" s="200"/>
      <c r="AC244" s="171"/>
    </row>
    <row r="245" spans="28:29">
      <c r="AB245" s="200"/>
      <c r="AC245" s="171"/>
    </row>
    <row r="246" spans="28:29">
      <c r="AB246" s="200"/>
      <c r="AC246" s="171"/>
    </row>
    <row r="247" spans="28:29">
      <c r="AB247" s="200"/>
      <c r="AC247" s="171"/>
    </row>
    <row r="248" spans="28:29">
      <c r="AB248" s="200"/>
      <c r="AC248" s="171"/>
    </row>
    <row r="249" spans="28:29">
      <c r="AB249" s="200"/>
      <c r="AC249" s="171"/>
    </row>
    <row r="250" spans="28:29">
      <c r="AB250" s="200"/>
      <c r="AC250" s="171"/>
    </row>
    <row r="251" spans="28:29">
      <c r="AB251" s="200"/>
      <c r="AC251" s="171"/>
    </row>
    <row r="252" spans="28:29">
      <c r="AB252" s="200"/>
      <c r="AC252" s="171"/>
    </row>
    <row r="253" spans="28:29">
      <c r="AB253" s="200"/>
      <c r="AC253" s="171"/>
    </row>
    <row r="254" spans="28:29">
      <c r="AB254" s="200"/>
      <c r="AC254" s="171"/>
    </row>
    <row r="255" spans="28:29">
      <c r="AB255" s="200"/>
      <c r="AC255" s="171"/>
    </row>
    <row r="256" spans="28:29">
      <c r="AB256" s="200"/>
      <c r="AC256" s="171"/>
    </row>
    <row r="257" spans="28:29">
      <c r="AB257" s="200"/>
      <c r="AC257" s="171"/>
    </row>
    <row r="258" spans="28:29">
      <c r="AB258" s="200"/>
      <c r="AC258" s="171"/>
    </row>
    <row r="259" spans="28:29">
      <c r="AB259" s="200"/>
      <c r="AC259" s="171"/>
    </row>
    <row r="260" spans="28:29">
      <c r="AB260" s="200"/>
      <c r="AC260" s="171"/>
    </row>
    <row r="261" spans="28:29">
      <c r="AB261" s="200"/>
      <c r="AC261" s="171"/>
    </row>
    <row r="262" spans="28:29">
      <c r="AB262" s="200"/>
      <c r="AC262" s="171"/>
    </row>
    <row r="263" spans="28:29">
      <c r="AB263" s="200"/>
      <c r="AC263" s="171"/>
    </row>
    <row r="264" spans="28:29">
      <c r="AB264" s="200"/>
      <c r="AC264" s="171"/>
    </row>
    <row r="265" spans="28:29">
      <c r="AB265" s="200"/>
      <c r="AC265" s="171"/>
    </row>
    <row r="266" spans="28:29">
      <c r="AB266" s="200"/>
      <c r="AC266" s="171"/>
    </row>
    <row r="267" spans="28:29">
      <c r="AB267" s="200"/>
      <c r="AC267" s="171"/>
    </row>
    <row r="268" spans="28:29">
      <c r="AB268" s="200"/>
      <c r="AC268" s="171"/>
    </row>
    <row r="269" spans="28:29">
      <c r="AB269" s="200"/>
      <c r="AC269" s="171"/>
    </row>
    <row r="270" spans="28:29">
      <c r="AB270" s="200"/>
      <c r="AC270" s="171"/>
    </row>
    <row r="271" spans="28:29">
      <c r="AB271" s="200"/>
      <c r="AC271" s="171"/>
    </row>
    <row r="272" spans="28:29">
      <c r="AB272" s="200"/>
      <c r="AC272" s="171"/>
    </row>
    <row r="273" spans="28:29">
      <c r="AB273" s="200"/>
      <c r="AC273" s="171"/>
    </row>
    <row r="274" spans="28:29">
      <c r="AB274" s="200"/>
      <c r="AC274" s="171"/>
    </row>
    <row r="275" spans="28:29">
      <c r="AB275" s="200"/>
      <c r="AC275" s="171"/>
    </row>
    <row r="276" spans="28:29">
      <c r="AB276" s="200"/>
      <c r="AC276" s="171"/>
    </row>
    <row r="277" spans="28:29">
      <c r="AB277" s="200"/>
      <c r="AC277" s="171"/>
    </row>
    <row r="278" spans="28:29">
      <c r="AB278" s="200"/>
      <c r="AC278" s="171"/>
    </row>
    <row r="279" spans="28:29">
      <c r="AB279" s="200"/>
      <c r="AC279" s="171"/>
    </row>
    <row r="280" spans="28:29">
      <c r="AB280" s="200"/>
      <c r="AC280" s="171"/>
    </row>
    <row r="281" spans="28:29">
      <c r="AB281" s="200"/>
      <c r="AC281" s="171"/>
    </row>
    <row r="282" spans="28:29">
      <c r="AB282" s="200"/>
      <c r="AC282" s="171"/>
    </row>
    <row r="283" spans="28:29">
      <c r="AB283" s="200"/>
      <c r="AC283" s="171"/>
    </row>
    <row r="284" spans="28:29">
      <c r="AB284" s="200"/>
      <c r="AC284" s="171"/>
    </row>
    <row r="285" spans="28:29">
      <c r="AB285" s="200"/>
      <c r="AC285" s="171"/>
    </row>
    <row r="286" spans="28:29">
      <c r="AB286" s="200"/>
      <c r="AC286" s="171"/>
    </row>
    <row r="287" spans="28:29">
      <c r="AB287" s="200"/>
      <c r="AC287" s="171"/>
    </row>
    <row r="288" spans="28:29">
      <c r="AB288" s="200"/>
      <c r="AC288" s="171"/>
    </row>
    <row r="289" spans="28:29">
      <c r="AB289" s="200"/>
      <c r="AC289" s="171"/>
    </row>
    <row r="290" spans="28:29">
      <c r="AB290" s="200"/>
      <c r="AC290" s="171"/>
    </row>
    <row r="291" spans="28:29">
      <c r="AB291" s="200"/>
      <c r="AC291" s="171"/>
    </row>
    <row r="292" spans="28:29">
      <c r="AB292" s="200"/>
      <c r="AC292" s="171"/>
    </row>
    <row r="293" spans="28:29">
      <c r="AB293" s="200"/>
      <c r="AC293" s="171"/>
    </row>
    <row r="294" spans="28:29">
      <c r="AB294" s="200"/>
      <c r="AC294" s="171"/>
    </row>
    <row r="295" spans="28:29">
      <c r="AB295" s="200"/>
      <c r="AC295" s="171"/>
    </row>
    <row r="296" spans="28:29">
      <c r="AB296" s="200"/>
      <c r="AC296" s="171"/>
    </row>
    <row r="297" spans="28:29">
      <c r="AB297" s="200"/>
      <c r="AC297" s="171"/>
    </row>
    <row r="298" spans="28:29">
      <c r="AB298" s="200"/>
      <c r="AC298" s="171"/>
    </row>
    <row r="299" spans="28:29">
      <c r="AB299" s="200"/>
      <c r="AC299" s="171"/>
    </row>
    <row r="300" spans="28:29">
      <c r="AB300" s="200"/>
      <c r="AC300" s="171"/>
    </row>
    <row r="301" spans="28:29">
      <c r="AB301" s="200"/>
      <c r="AC301" s="171"/>
    </row>
    <row r="302" spans="28:29">
      <c r="AB302" s="200"/>
      <c r="AC302" s="171"/>
    </row>
    <row r="303" spans="28:29">
      <c r="AB303" s="200"/>
      <c r="AC303" s="171"/>
    </row>
    <row r="304" spans="28:29">
      <c r="AB304" s="200"/>
      <c r="AC304" s="171"/>
    </row>
    <row r="305" spans="28:29">
      <c r="AB305" s="200"/>
      <c r="AC305" s="171"/>
    </row>
    <row r="306" spans="28:29">
      <c r="AB306" s="200"/>
      <c r="AC306" s="171"/>
    </row>
    <row r="307" spans="28:29">
      <c r="AB307" s="200"/>
      <c r="AC307" s="171"/>
    </row>
    <row r="308" spans="28:29">
      <c r="AB308" s="200"/>
      <c r="AC308" s="171"/>
    </row>
    <row r="309" spans="28:29">
      <c r="AB309" s="200"/>
      <c r="AC309" s="171"/>
    </row>
    <row r="310" spans="28:29">
      <c r="AB310" s="200"/>
      <c r="AC310" s="171"/>
    </row>
    <row r="311" spans="28:29">
      <c r="AB311" s="200"/>
      <c r="AC311" s="171"/>
    </row>
    <row r="312" spans="28:29">
      <c r="AB312" s="200"/>
      <c r="AC312" s="171"/>
    </row>
    <row r="313" spans="28:29">
      <c r="AB313" s="200"/>
      <c r="AC313" s="171"/>
    </row>
    <row r="314" spans="28:29">
      <c r="AB314" s="200"/>
      <c r="AC314" s="171"/>
    </row>
    <row r="315" spans="28:29">
      <c r="AB315" s="200"/>
      <c r="AC315" s="171"/>
    </row>
    <row r="316" spans="28:29">
      <c r="AB316" s="200"/>
      <c r="AC316" s="171"/>
    </row>
    <row r="317" spans="28:29">
      <c r="AB317" s="200"/>
      <c r="AC317" s="171"/>
    </row>
    <row r="318" spans="28:29">
      <c r="AB318" s="200"/>
      <c r="AC318" s="171"/>
    </row>
    <row r="319" spans="28:29">
      <c r="AB319" s="200"/>
      <c r="AC319" s="171"/>
    </row>
    <row r="320" spans="28:29">
      <c r="AB320" s="200"/>
      <c r="AC320" s="171"/>
    </row>
    <row r="321" spans="28:29">
      <c r="AB321" s="200"/>
      <c r="AC321" s="171"/>
    </row>
    <row r="322" spans="28:29">
      <c r="AB322" s="200"/>
      <c r="AC322" s="171"/>
    </row>
    <row r="323" spans="28:29">
      <c r="AB323" s="200"/>
      <c r="AC323" s="171"/>
    </row>
    <row r="324" spans="28:29">
      <c r="AB324" s="200"/>
      <c r="AC324" s="171"/>
    </row>
    <row r="325" spans="28:29">
      <c r="AB325" s="200"/>
      <c r="AC325" s="171"/>
    </row>
    <row r="326" spans="28:29">
      <c r="AB326" s="200"/>
      <c r="AC326" s="171"/>
    </row>
    <row r="327" spans="28:29">
      <c r="AB327" s="200"/>
      <c r="AC327" s="171"/>
    </row>
    <row r="328" spans="28:29">
      <c r="AB328" s="200"/>
      <c r="AC328" s="171"/>
    </row>
    <row r="329" spans="28:29">
      <c r="AB329" s="200"/>
      <c r="AC329" s="171"/>
    </row>
    <row r="330" spans="28:29">
      <c r="AB330" s="200"/>
      <c r="AC330" s="171"/>
    </row>
    <row r="331" spans="28:29">
      <c r="AB331" s="200"/>
      <c r="AC331" s="171"/>
    </row>
    <row r="332" spans="28:29">
      <c r="AB332" s="200"/>
      <c r="AC332" s="171"/>
    </row>
    <row r="333" spans="28:29">
      <c r="AB333" s="200"/>
      <c r="AC333" s="171"/>
    </row>
    <row r="334" spans="28:29">
      <c r="AB334" s="200"/>
      <c r="AC334" s="171"/>
    </row>
    <row r="335" spans="28:29">
      <c r="AB335" s="200"/>
      <c r="AC335" s="171"/>
    </row>
  </sheetData>
  <sheetProtection algorithmName="SHA-512" hashValue="Hi7vQ3sW6GlACLL2ATwU8u9Jwo7c2EPRz9Qb5uTG3fcMdgrFTLQzXPeV6Yu8TjXjUGbQ6WJA/bWTivxI+1L2Xg==" saltValue="qBWAvfpY2Ngtqx6o0VZmlw==" spinCount="100000" sheet="1" objects="1" scenarios="1" selectLockedCells="1"/>
  <mergeCells count="145">
    <mergeCell ref="C16:D16"/>
    <mergeCell ref="Z16:AA16"/>
    <mergeCell ref="E4:R4"/>
    <mergeCell ref="E3:R3"/>
    <mergeCell ref="E5:R5"/>
    <mergeCell ref="E6:R6"/>
    <mergeCell ref="E7:R7"/>
    <mergeCell ref="E8:R8"/>
    <mergeCell ref="E9:R9"/>
    <mergeCell ref="E10:R10"/>
    <mergeCell ref="E11:R11"/>
    <mergeCell ref="Q21:S21"/>
    <mergeCell ref="Q22:S22"/>
    <mergeCell ref="Z18:AA18"/>
    <mergeCell ref="E12:R12"/>
    <mergeCell ref="W1:AA1"/>
    <mergeCell ref="W3:X3"/>
    <mergeCell ref="W4:Z4"/>
    <mergeCell ref="X5:AA5"/>
    <mergeCell ref="W7:Y7"/>
    <mergeCell ref="W9:AA9"/>
    <mergeCell ref="N18:P18"/>
    <mergeCell ref="N19:P19"/>
    <mergeCell ref="N20:P20"/>
    <mergeCell ref="N21:P21"/>
    <mergeCell ref="N22:P22"/>
    <mergeCell ref="K18:M18"/>
    <mergeCell ref="K19:M19"/>
    <mergeCell ref="K20:M20"/>
    <mergeCell ref="H18:J18"/>
    <mergeCell ref="H19:J19"/>
    <mergeCell ref="H20:J20"/>
    <mergeCell ref="Q18:S18"/>
    <mergeCell ref="Q19:S19"/>
    <mergeCell ref="Q20:S20"/>
    <mergeCell ref="L34:M34"/>
    <mergeCell ref="L35:M35"/>
    <mergeCell ref="J34:K34"/>
    <mergeCell ref="Z23:AA23"/>
    <mergeCell ref="Z30:AA30"/>
    <mergeCell ref="Z31:AA31"/>
    <mergeCell ref="Z32:AA32"/>
    <mergeCell ref="Z33:AA33"/>
    <mergeCell ref="Q32:R32"/>
    <mergeCell ref="Q31:R31"/>
    <mergeCell ref="U32:V32"/>
    <mergeCell ref="U33:V33"/>
    <mergeCell ref="Q29:R29"/>
    <mergeCell ref="S31:T31"/>
    <mergeCell ref="S32:T32"/>
    <mergeCell ref="S33:T33"/>
    <mergeCell ref="N30:P30"/>
    <mergeCell ref="N33:P33"/>
    <mergeCell ref="N34:P34"/>
    <mergeCell ref="J31:K31"/>
    <mergeCell ref="J32:K32"/>
    <mergeCell ref="J33:K33"/>
    <mergeCell ref="C41:D41"/>
    <mergeCell ref="Z41:AA41"/>
    <mergeCell ref="Z42:AA42"/>
    <mergeCell ref="Z44:AA44"/>
    <mergeCell ref="N23:P23"/>
    <mergeCell ref="Q23:S23"/>
    <mergeCell ref="H31:I31"/>
    <mergeCell ref="H32:I32"/>
    <mergeCell ref="H33:I33"/>
    <mergeCell ref="C29:D29"/>
    <mergeCell ref="Z29:AA29"/>
    <mergeCell ref="Z34:AA34"/>
    <mergeCell ref="Z35:AA35"/>
    <mergeCell ref="U35:V35"/>
    <mergeCell ref="U34:V34"/>
    <mergeCell ref="S35:T35"/>
    <mergeCell ref="S34:T34"/>
    <mergeCell ref="U29:V29"/>
    <mergeCell ref="U30:V30"/>
    <mergeCell ref="H35:I35"/>
    <mergeCell ref="J35:K35"/>
    <mergeCell ref="L31:M31"/>
    <mergeCell ref="L32:M32"/>
    <mergeCell ref="L33:M33"/>
    <mergeCell ref="H29:I29"/>
    <mergeCell ref="K21:M21"/>
    <mergeCell ref="B57:H58"/>
    <mergeCell ref="Q35:R35"/>
    <mergeCell ref="H30:I30"/>
    <mergeCell ref="H21:J21"/>
    <mergeCell ref="H22:J22"/>
    <mergeCell ref="H23:J23"/>
    <mergeCell ref="J29:K29"/>
    <mergeCell ref="J30:K30"/>
    <mergeCell ref="L29:M29"/>
    <mergeCell ref="L30:M30"/>
    <mergeCell ref="K22:M22"/>
    <mergeCell ref="K23:M23"/>
    <mergeCell ref="H44:J44"/>
    <mergeCell ref="K43:M43"/>
    <mergeCell ref="K44:M44"/>
    <mergeCell ref="H43:J43"/>
    <mergeCell ref="N29:P29"/>
    <mergeCell ref="N43:P43"/>
    <mergeCell ref="N44:P44"/>
    <mergeCell ref="H34:I34"/>
    <mergeCell ref="N31:P31"/>
    <mergeCell ref="N32:P32"/>
    <mergeCell ref="B60:H60"/>
    <mergeCell ref="C50:D50"/>
    <mergeCell ref="Z50:AA50"/>
    <mergeCell ref="Z51:AA51"/>
    <mergeCell ref="Z52:AA52"/>
    <mergeCell ref="Z53:AA53"/>
    <mergeCell ref="T52:V52"/>
    <mergeCell ref="T53:V53"/>
    <mergeCell ref="H53:J53"/>
    <mergeCell ref="H52:J52"/>
    <mergeCell ref="K52:M52"/>
    <mergeCell ref="K53:M53"/>
    <mergeCell ref="N52:P52"/>
    <mergeCell ref="N53:P53"/>
    <mergeCell ref="Q52:S52"/>
    <mergeCell ref="Q53:S53"/>
    <mergeCell ref="T43:V43"/>
    <mergeCell ref="T44:V44"/>
    <mergeCell ref="N35:P35"/>
    <mergeCell ref="AD3:AD4"/>
    <mergeCell ref="Q33:R33"/>
    <mergeCell ref="Q34:R34"/>
    <mergeCell ref="Q43:S43"/>
    <mergeCell ref="Q44:S44"/>
    <mergeCell ref="T18:V18"/>
    <mergeCell ref="T19:V19"/>
    <mergeCell ref="T20:V20"/>
    <mergeCell ref="T21:V21"/>
    <mergeCell ref="T22:V22"/>
    <mergeCell ref="T23:V23"/>
    <mergeCell ref="U31:V31"/>
    <mergeCell ref="Q30:R30"/>
    <mergeCell ref="S29:T29"/>
    <mergeCell ref="S30:T30"/>
    <mergeCell ref="Z19:AA19"/>
    <mergeCell ref="Z20:AA20"/>
    <mergeCell ref="Z21:AA21"/>
    <mergeCell ref="Z22:AA22"/>
    <mergeCell ref="Z43:AA43"/>
    <mergeCell ref="Z17:AA17"/>
  </mergeCells>
  <conditionalFormatting sqref="G18:G26 G43:G47">
    <cfRule type="cellIs" dxfId="62" priority="21" stopIfTrue="1" operator="equal">
      <formula>0</formula>
    </cfRule>
    <cfRule type="cellIs" dxfId="61" priority="22" stopIfTrue="1" operator="notBetween">
      <formula>#REF!</formula>
      <formula>#REF!</formula>
    </cfRule>
  </conditionalFormatting>
  <conditionalFormatting sqref="G31:G38">
    <cfRule type="cellIs" dxfId="60" priority="3" stopIfTrue="1" operator="equal">
      <formula>0</formula>
    </cfRule>
    <cfRule type="cellIs" dxfId="59" priority="4" stopIfTrue="1" operator="notBetween">
      <formula>#REF!</formula>
      <formula>#REF!</formula>
    </cfRule>
  </conditionalFormatting>
  <conditionalFormatting sqref="G52:G56">
    <cfRule type="cellIs" dxfId="58" priority="11" stopIfTrue="1" operator="equal">
      <formula>0</formula>
    </cfRule>
    <cfRule type="cellIs" dxfId="57" priority="12" stopIfTrue="1" operator="notBetween">
      <formula>#REF!</formula>
      <formula>#REF!</formula>
    </cfRule>
  </conditionalFormatting>
  <conditionalFormatting sqref="W18:W25 Y43:Y45 W43:W46">
    <cfRule type="expression" dxfId="56" priority="23" stopIfTrue="1">
      <formula>AND(W18&gt;0,W18&lt;#REF!)</formula>
    </cfRule>
  </conditionalFormatting>
  <conditionalFormatting sqref="W31:W35">
    <cfRule type="expression" dxfId="55" priority="2" stopIfTrue="1">
      <formula>AND(#REF!=1,(#REF!-#REF!)&lt;#REF!)</formula>
    </cfRule>
  </conditionalFormatting>
  <conditionalFormatting sqref="W31:W37">
    <cfRule type="expression" dxfId="54" priority="1" stopIfTrue="1">
      <formula>AND(W31&gt;0,W31&lt;#REF!)</formula>
    </cfRule>
  </conditionalFormatting>
  <conditionalFormatting sqref="W43:W45">
    <cfRule type="expression" dxfId="53" priority="24" stopIfTrue="1">
      <formula>AND(#REF!=1,(#REF!-#REF!)&lt;#REF!)</formula>
    </cfRule>
  </conditionalFormatting>
  <conditionalFormatting sqref="W52:W56 Y52:Y56">
    <cfRule type="expression" dxfId="52" priority="13" stopIfTrue="1">
      <formula>AND(W52&gt;0,W52&lt;#REF!)</formula>
    </cfRule>
  </conditionalFormatting>
  <conditionalFormatting sqref="W52:W56">
    <cfRule type="expression" dxfId="51" priority="14" stopIfTrue="1">
      <formula>AND(#REF!=1,(#REF!-#REF!)&lt;#REF!)</formula>
    </cfRule>
  </conditionalFormatting>
  <conditionalFormatting sqref="Y31:Y35">
    <cfRule type="expression" dxfId="50" priority="5" stopIfTrue="1">
      <formula>AND(Y31&gt;0,Y31&lt;#REF!)</formula>
    </cfRule>
  </conditionalFormatting>
  <conditionalFormatting sqref="Z28:AA28 Z40:AA40 AA57">
    <cfRule type="cellIs" dxfId="49" priority="20" stopIfTrue="1" operator="notEqual">
      <formula>""</formula>
    </cfRule>
  </conditionalFormatting>
  <conditionalFormatting sqref="Z49:AA49">
    <cfRule type="cellIs" dxfId="48" priority="7" stopIfTrue="1" operator="notEqual">
      <formula>""</formula>
    </cfRule>
  </conditionalFormatting>
  <dataValidations count="2">
    <dataValidation type="list" operator="equal" allowBlank="1" showInputMessage="1" showErrorMessage="1" errorTitle="Dämmstärke" error="Wählen Sie aus der Liste eine mögliche Dämmstärke._x000a_Für andere Dämmstärken wenden Sie sich an unsere Ingenieure." sqref="W18:W25 W36:W37 W45:W46" xr:uid="{00000000-0002-0000-0200-000000000000}">
      <formula1>#REF!</formula1>
    </dataValidation>
    <dataValidation operator="equal" allowBlank="1" showInputMessage="1" showErrorMessage="1" errorTitle="Dämmstärke" error="Wählen Sie aus der Liste eine mögliche Dämmstärke._x000a_Für andere Dämmstärken wenden Sie sich an unsere Ingenieure." sqref="W43:W44 W52:W56 W31:W35" xr:uid="{00000000-0002-0000-0200-000001000000}"/>
  </dataValidations>
  <hyperlinks>
    <hyperlink ref="AD3:AD4" location="'Page de démarrage'!A1" display="retour à la page de démarrage" xr:uid="{00000000-0004-0000-0200-000000000000}"/>
  </hyperlinks>
  <pageMargins left="0.70866141732283472" right="0.31496062992125984" top="0.39370078740157483" bottom="0.39370078740157483" header="0.31496062992125984" footer="0.31496062992125984"/>
  <pageSetup paperSize="9" scale="8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O340"/>
  <sheetViews>
    <sheetView zoomScaleNormal="100" workbookViewId="0">
      <selection activeCell="D3" sqref="D3:J3"/>
    </sheetView>
  </sheetViews>
  <sheetFormatPr baseColWidth="10" defaultColWidth="11.42578125" defaultRowHeight="12.75"/>
  <cols>
    <col min="1" max="1" width="8.28515625" style="28" customWidth="1"/>
    <col min="2" max="2" width="6.28515625" style="28" customWidth="1"/>
    <col min="3" max="3" width="10.7109375" style="28" customWidth="1"/>
    <col min="4" max="13" width="6.28515625" style="28" customWidth="1"/>
    <col min="14" max="14" width="10.7109375" style="28" customWidth="1"/>
    <col min="15" max="16" width="5.7109375" style="28" customWidth="1"/>
    <col min="17" max="17" width="3.42578125" style="28" customWidth="1"/>
    <col min="18" max="18" width="11" style="27" customWidth="1"/>
    <col min="19" max="19" width="16.85546875" style="27" customWidth="1"/>
    <col min="20" max="41" width="11.42578125" style="27"/>
    <col min="42" max="16384" width="11.42578125" style="28"/>
  </cols>
  <sheetData>
    <row r="1" spans="1:19" ht="23.25" customHeight="1">
      <c r="A1" s="39"/>
      <c r="B1" s="86" t="s">
        <v>117</v>
      </c>
      <c r="C1" s="26"/>
      <c r="D1" s="26"/>
      <c r="E1" s="26"/>
      <c r="F1" s="26"/>
      <c r="G1" s="26"/>
      <c r="H1" s="26"/>
      <c r="I1" s="26"/>
      <c r="J1" s="26"/>
      <c r="K1" s="26"/>
      <c r="L1" s="90"/>
      <c r="M1" s="89"/>
      <c r="N1" s="89"/>
      <c r="O1" s="89"/>
      <c r="P1" s="91" t="s">
        <v>51</v>
      </c>
      <c r="Q1" s="1"/>
      <c r="R1" s="22"/>
    </row>
    <row r="2" spans="1:19" ht="12" customHeight="1" thickBot="1">
      <c r="A2" s="39"/>
      <c r="B2" s="69"/>
      <c r="C2" s="69"/>
      <c r="D2" s="70"/>
      <c r="E2" s="70"/>
      <c r="F2" s="70"/>
      <c r="G2" s="70"/>
      <c r="H2" s="70"/>
      <c r="I2" s="70"/>
      <c r="J2" s="70"/>
      <c r="K2" s="30"/>
      <c r="L2" s="70"/>
      <c r="M2" s="73"/>
      <c r="N2" s="73"/>
      <c r="O2" s="70"/>
      <c r="P2" s="70"/>
      <c r="Q2" s="1"/>
      <c r="R2" s="22"/>
    </row>
    <row r="3" spans="1:19" ht="15.75" customHeight="1">
      <c r="A3" s="39"/>
      <c r="B3" s="76" t="s">
        <v>86</v>
      </c>
      <c r="C3" s="64"/>
      <c r="D3" s="534"/>
      <c r="E3" s="534"/>
      <c r="F3" s="534"/>
      <c r="G3" s="534"/>
      <c r="H3" s="534"/>
      <c r="I3" s="534"/>
      <c r="J3" s="534"/>
      <c r="K3" s="12"/>
      <c r="L3" s="559" t="s">
        <v>91</v>
      </c>
      <c r="M3" s="559"/>
      <c r="N3" s="29"/>
      <c r="O3" s="29"/>
      <c r="P3" s="78" t="s">
        <v>92</v>
      </c>
      <c r="Q3" s="1"/>
      <c r="R3" s="22"/>
      <c r="S3" s="542" t="s">
        <v>105</v>
      </c>
    </row>
    <row r="4" spans="1:19" ht="15.75" customHeight="1" thickBot="1">
      <c r="A4" s="39"/>
      <c r="B4" s="65"/>
      <c r="C4" s="65"/>
      <c r="D4" s="535"/>
      <c r="E4" s="535"/>
      <c r="F4" s="535"/>
      <c r="G4" s="535"/>
      <c r="H4" s="535"/>
      <c r="I4" s="535"/>
      <c r="J4" s="535"/>
      <c r="K4" s="12"/>
      <c r="L4" s="617"/>
      <c r="M4" s="617"/>
      <c r="N4" s="617"/>
      <c r="O4" s="617"/>
      <c r="P4" s="328"/>
      <c r="Q4" s="2"/>
      <c r="R4" s="67"/>
      <c r="S4" s="543"/>
    </row>
    <row r="5" spans="1:19" ht="15.75" customHeight="1" thickBot="1">
      <c r="A5" s="39"/>
      <c r="B5" s="68"/>
      <c r="C5" s="68"/>
      <c r="D5" s="540"/>
      <c r="E5" s="540"/>
      <c r="F5" s="540"/>
      <c r="G5" s="540"/>
      <c r="H5" s="540"/>
      <c r="I5" s="540"/>
      <c r="J5" s="540"/>
      <c r="K5" s="12"/>
      <c r="L5" s="77" t="s">
        <v>93</v>
      </c>
      <c r="M5" s="609"/>
      <c r="N5" s="609"/>
      <c r="O5" s="609"/>
      <c r="P5" s="609"/>
      <c r="Q5" s="1"/>
      <c r="R5" s="22"/>
    </row>
    <row r="6" spans="1:19" ht="15.75" customHeight="1">
      <c r="A6" s="39"/>
      <c r="B6" s="76" t="s">
        <v>87</v>
      </c>
      <c r="C6" s="64"/>
      <c r="D6" s="534"/>
      <c r="E6" s="534"/>
      <c r="F6" s="534"/>
      <c r="G6" s="534"/>
      <c r="H6" s="534"/>
      <c r="I6" s="534"/>
      <c r="J6" s="534"/>
      <c r="K6" s="12"/>
      <c r="L6" s="165" t="s">
        <v>94</v>
      </c>
      <c r="M6" s="29"/>
      <c r="N6" s="29"/>
      <c r="O6" s="79" t="s">
        <v>95</v>
      </c>
      <c r="P6" s="80" t="s">
        <v>96</v>
      </c>
      <c r="Q6" s="1"/>
      <c r="R6" s="24"/>
    </row>
    <row r="7" spans="1:19" ht="15.75" customHeight="1">
      <c r="A7" s="39"/>
      <c r="B7" s="76" t="s">
        <v>88</v>
      </c>
      <c r="C7" s="64"/>
      <c r="D7" s="535"/>
      <c r="E7" s="535"/>
      <c r="F7" s="535"/>
      <c r="G7" s="535"/>
      <c r="H7" s="535"/>
      <c r="I7" s="535"/>
      <c r="J7" s="535"/>
      <c r="K7" s="12"/>
      <c r="L7" s="616"/>
      <c r="M7" s="616"/>
      <c r="N7" s="616"/>
      <c r="O7" s="329"/>
      <c r="P7" s="330"/>
      <c r="Q7" s="3"/>
      <c r="R7" s="24"/>
    </row>
    <row r="8" spans="1:19" ht="15.75" customHeight="1">
      <c r="A8" s="39"/>
      <c r="B8" s="76" t="s">
        <v>89</v>
      </c>
      <c r="C8" s="64"/>
      <c r="D8" s="535"/>
      <c r="E8" s="535"/>
      <c r="F8" s="535"/>
      <c r="G8" s="535"/>
      <c r="H8" s="535"/>
      <c r="I8" s="535"/>
      <c r="J8" s="535"/>
      <c r="K8" s="12"/>
      <c r="L8" s="165" t="s">
        <v>97</v>
      </c>
      <c r="M8" s="29"/>
      <c r="N8" s="29"/>
      <c r="O8" s="29"/>
      <c r="P8" s="29"/>
      <c r="Q8" s="3"/>
      <c r="R8" s="24"/>
    </row>
    <row r="9" spans="1:19" ht="15.75" customHeight="1" thickBot="1">
      <c r="A9" s="39"/>
      <c r="B9" s="72"/>
      <c r="C9" s="72"/>
      <c r="D9" s="540"/>
      <c r="E9" s="540"/>
      <c r="F9" s="540"/>
      <c r="G9" s="540"/>
      <c r="H9" s="540"/>
      <c r="I9" s="540"/>
      <c r="J9" s="540"/>
      <c r="K9" s="12"/>
      <c r="L9" s="615"/>
      <c r="M9" s="615"/>
      <c r="N9" s="615"/>
      <c r="O9" s="615"/>
      <c r="P9" s="615"/>
      <c r="Q9" s="4"/>
      <c r="R9" s="176" t="s">
        <v>98</v>
      </c>
    </row>
    <row r="10" spans="1:19" ht="15.75" customHeight="1">
      <c r="A10" s="39"/>
      <c r="B10" s="76" t="s">
        <v>90</v>
      </c>
      <c r="C10" s="64"/>
      <c r="D10" s="534"/>
      <c r="E10" s="534"/>
      <c r="F10" s="534"/>
      <c r="G10" s="534"/>
      <c r="H10" s="534"/>
      <c r="I10" s="534"/>
      <c r="J10" s="534"/>
      <c r="K10" s="12"/>
      <c r="L10" s="331" t="s">
        <v>118</v>
      </c>
      <c r="M10" s="38"/>
      <c r="N10" s="38"/>
      <c r="O10" s="38"/>
      <c r="P10" s="38"/>
      <c r="Q10" s="74"/>
      <c r="R10" s="24"/>
    </row>
    <row r="11" spans="1:19" ht="15.75" customHeight="1">
      <c r="A11" s="39"/>
      <c r="B11" s="65"/>
      <c r="C11" s="65"/>
      <c r="D11" s="535"/>
      <c r="E11" s="535"/>
      <c r="F11" s="535"/>
      <c r="G11" s="535"/>
      <c r="H11" s="535"/>
      <c r="I11" s="535"/>
      <c r="J11" s="535"/>
      <c r="K11" s="12"/>
      <c r="L11" s="81" t="s">
        <v>119</v>
      </c>
      <c r="M11" s="38"/>
      <c r="N11" s="38"/>
      <c r="O11" s="38"/>
      <c r="P11" s="38"/>
      <c r="Q11" s="74"/>
      <c r="R11" s="24"/>
    </row>
    <row r="12" spans="1:19" ht="15.75" customHeight="1">
      <c r="A12" s="39"/>
      <c r="B12" s="71"/>
      <c r="C12" s="71"/>
      <c r="D12" s="541"/>
      <c r="E12" s="541"/>
      <c r="F12" s="541"/>
      <c r="G12" s="541"/>
      <c r="H12" s="541"/>
      <c r="I12" s="541"/>
      <c r="J12" s="541"/>
      <c r="K12" s="13"/>
      <c r="L12" s="81" t="s">
        <v>120</v>
      </c>
      <c r="M12" s="61"/>
      <c r="N12" s="61"/>
      <c r="O12" s="61"/>
      <c r="P12" s="61"/>
      <c r="Q12" s="74"/>
      <c r="R12" s="24"/>
    </row>
    <row r="13" spans="1:19" ht="50.1" customHeight="1">
      <c r="A13" s="39"/>
      <c r="B13" s="85" t="s">
        <v>121</v>
      </c>
      <c r="C13" s="61"/>
      <c r="D13" s="61"/>
      <c r="E13" s="66"/>
      <c r="F13" s="66"/>
      <c r="G13" s="66"/>
      <c r="H13" s="66"/>
      <c r="I13" s="66"/>
      <c r="J13" s="66"/>
      <c r="K13" s="13"/>
      <c r="L13" s="614" t="s">
        <v>165</v>
      </c>
      <c r="M13" s="614"/>
      <c r="N13" s="614"/>
      <c r="O13" s="614"/>
      <c r="P13" s="614"/>
      <c r="Q13" s="3"/>
      <c r="R13" s="24"/>
    </row>
    <row r="14" spans="1:19" ht="15.75" customHeight="1">
      <c r="A14" s="39"/>
      <c r="B14" s="85" t="s">
        <v>100</v>
      </c>
      <c r="C14" s="54"/>
      <c r="D14" s="84"/>
      <c r="E14" s="84"/>
      <c r="F14" s="84"/>
      <c r="G14" s="10"/>
      <c r="H14" s="33"/>
      <c r="I14" s="33"/>
      <c r="J14" s="33"/>
      <c r="K14" s="33"/>
      <c r="L14" s="33"/>
      <c r="M14" s="12"/>
      <c r="N14" s="34"/>
      <c r="O14" s="12"/>
      <c r="P14" s="12"/>
      <c r="Q14" s="3"/>
      <c r="R14" s="24"/>
    </row>
    <row r="15" spans="1:19" ht="5.25" customHeight="1">
      <c r="A15" s="39"/>
      <c r="B15" s="31"/>
      <c r="C15" s="31"/>
      <c r="D15" s="32"/>
      <c r="E15" s="25"/>
      <c r="F15" s="25"/>
      <c r="G15" s="10"/>
      <c r="H15" s="33"/>
      <c r="I15" s="33"/>
      <c r="J15" s="33"/>
      <c r="K15" s="33"/>
      <c r="L15" s="33"/>
      <c r="M15" s="12"/>
      <c r="N15" s="34"/>
      <c r="O15" s="12"/>
      <c r="P15" s="12"/>
      <c r="Q15" s="3"/>
      <c r="R15" s="24"/>
    </row>
    <row r="16" spans="1:19" ht="15.75" customHeight="1">
      <c r="A16" s="39"/>
      <c r="B16" s="153" t="s">
        <v>26</v>
      </c>
      <c r="C16" s="155" t="s">
        <v>101</v>
      </c>
      <c r="D16" s="92" t="s">
        <v>2</v>
      </c>
      <c r="E16" s="159" t="s">
        <v>3</v>
      </c>
      <c r="F16" s="160" t="s">
        <v>107</v>
      </c>
      <c r="G16" s="92" t="s">
        <v>4</v>
      </c>
      <c r="H16" s="92" t="s">
        <v>5</v>
      </c>
      <c r="I16" s="92" t="s">
        <v>6</v>
      </c>
      <c r="J16" s="92" t="s">
        <v>7</v>
      </c>
      <c r="K16" s="92" t="s">
        <v>8</v>
      </c>
      <c r="L16" s="92" t="s">
        <v>102</v>
      </c>
      <c r="M16" s="155" t="s">
        <v>103</v>
      </c>
      <c r="N16" s="92" t="s">
        <v>104</v>
      </c>
      <c r="O16" s="536" t="s">
        <v>34</v>
      </c>
      <c r="P16" s="547"/>
      <c r="Q16" s="5"/>
      <c r="R16" s="24"/>
    </row>
    <row r="17" spans="1:18" ht="15.75" customHeight="1">
      <c r="A17" s="39"/>
      <c r="B17" s="154" t="s">
        <v>106</v>
      </c>
      <c r="C17" s="156"/>
      <c r="D17" s="96" t="s">
        <v>1</v>
      </c>
      <c r="E17" s="157" t="s">
        <v>1</v>
      </c>
      <c r="F17" s="158" t="s">
        <v>1</v>
      </c>
      <c r="G17" s="96" t="s">
        <v>1</v>
      </c>
      <c r="H17" s="96" t="s">
        <v>1</v>
      </c>
      <c r="I17" s="96" t="s">
        <v>1</v>
      </c>
      <c r="J17" s="96" t="s">
        <v>1</v>
      </c>
      <c r="K17" s="96" t="s">
        <v>1</v>
      </c>
      <c r="L17" s="96" t="s">
        <v>0</v>
      </c>
      <c r="M17" s="156" t="s">
        <v>9</v>
      </c>
      <c r="N17" s="96"/>
      <c r="O17" s="548" t="s">
        <v>35</v>
      </c>
      <c r="P17" s="549"/>
      <c r="Q17" s="5"/>
      <c r="R17" s="24"/>
    </row>
    <row r="18" spans="1:18" ht="15.75" customHeight="1">
      <c r="A18" s="39"/>
      <c r="B18" s="294"/>
      <c r="C18" s="103" t="s">
        <v>28</v>
      </c>
      <c r="D18" s="82">
        <v>150</v>
      </c>
      <c r="E18" s="113">
        <v>10</v>
      </c>
      <c r="F18" s="114">
        <v>150</v>
      </c>
      <c r="G18" s="83">
        <v>112</v>
      </c>
      <c r="H18" s="83">
        <v>90</v>
      </c>
      <c r="I18" s="83">
        <v>150</v>
      </c>
      <c r="J18" s="83">
        <v>500</v>
      </c>
      <c r="K18" s="83">
        <v>36</v>
      </c>
      <c r="L18" s="499">
        <v>1.2</v>
      </c>
      <c r="M18" s="476">
        <v>7.19</v>
      </c>
      <c r="N18" s="271"/>
      <c r="O18" s="544">
        <f>L18*N18</f>
        <v>0</v>
      </c>
      <c r="P18" s="545"/>
      <c r="Q18" s="5"/>
      <c r="R18" s="24"/>
    </row>
    <row r="19" spans="1:18" ht="15.75" customHeight="1">
      <c r="A19" s="39"/>
      <c r="B19" s="284"/>
      <c r="C19" s="104" t="s">
        <v>29</v>
      </c>
      <c r="D19" s="97">
        <v>150</v>
      </c>
      <c r="E19" s="115">
        <v>10</v>
      </c>
      <c r="F19" s="116">
        <v>150</v>
      </c>
      <c r="G19" s="98">
        <v>112</v>
      </c>
      <c r="H19" s="98">
        <v>90</v>
      </c>
      <c r="I19" s="98">
        <v>150</v>
      </c>
      <c r="J19" s="98">
        <v>500</v>
      </c>
      <c r="K19" s="98">
        <v>36</v>
      </c>
      <c r="L19" s="500">
        <v>0.9</v>
      </c>
      <c r="M19" s="483">
        <v>6.94</v>
      </c>
      <c r="N19" s="272"/>
      <c r="O19" s="550">
        <f>L19*N19</f>
        <v>0</v>
      </c>
      <c r="P19" s="551"/>
      <c r="Q19" s="5"/>
      <c r="R19" s="24"/>
    </row>
    <row r="20" spans="1:18" ht="15.75" customHeight="1">
      <c r="A20" s="39"/>
      <c r="B20" s="285"/>
      <c r="C20" s="105" t="s">
        <v>10</v>
      </c>
      <c r="D20" s="52">
        <v>170</v>
      </c>
      <c r="E20" s="117">
        <v>10</v>
      </c>
      <c r="F20" s="118">
        <v>150</v>
      </c>
      <c r="G20" s="53">
        <v>142</v>
      </c>
      <c r="H20" s="53">
        <v>120</v>
      </c>
      <c r="I20" s="53">
        <v>150</v>
      </c>
      <c r="J20" s="53">
        <v>500</v>
      </c>
      <c r="K20" s="53">
        <v>36</v>
      </c>
      <c r="L20" s="501">
        <v>1.2</v>
      </c>
      <c r="M20" s="508">
        <v>7.55</v>
      </c>
      <c r="N20" s="274"/>
      <c r="O20" s="555">
        <f>L20*N20</f>
        <v>0</v>
      </c>
      <c r="P20" s="556"/>
      <c r="Q20" s="5"/>
      <c r="R20" s="24"/>
    </row>
    <row r="21" spans="1:18" ht="15.75" customHeight="1">
      <c r="A21" s="39"/>
      <c r="B21" s="288"/>
      <c r="C21" s="106" t="s">
        <v>11</v>
      </c>
      <c r="D21" s="50">
        <v>170</v>
      </c>
      <c r="E21" s="119">
        <v>12</v>
      </c>
      <c r="F21" s="120">
        <v>150</v>
      </c>
      <c r="G21" s="51">
        <v>142</v>
      </c>
      <c r="H21" s="51">
        <v>120</v>
      </c>
      <c r="I21" s="51">
        <v>150</v>
      </c>
      <c r="J21" s="51">
        <v>600</v>
      </c>
      <c r="K21" s="51">
        <v>36</v>
      </c>
      <c r="L21" s="502">
        <v>1.2</v>
      </c>
      <c r="M21" s="509">
        <v>11.07</v>
      </c>
      <c r="N21" s="275"/>
      <c r="O21" s="626">
        <f>L21*N21</f>
        <v>0</v>
      </c>
      <c r="P21" s="627"/>
      <c r="Q21" s="5"/>
      <c r="R21" s="24"/>
    </row>
    <row r="22" spans="1:18" ht="15.75" customHeight="1">
      <c r="A22" s="39"/>
      <c r="B22" s="288"/>
      <c r="C22" s="106" t="s">
        <v>30</v>
      </c>
      <c r="D22" s="50">
        <v>170</v>
      </c>
      <c r="E22" s="119">
        <v>12</v>
      </c>
      <c r="F22" s="120">
        <v>150</v>
      </c>
      <c r="G22" s="51">
        <v>142</v>
      </c>
      <c r="H22" s="51">
        <v>120</v>
      </c>
      <c r="I22" s="51">
        <v>150</v>
      </c>
      <c r="J22" s="51">
        <v>500</v>
      </c>
      <c r="K22" s="51">
        <v>36</v>
      </c>
      <c r="L22" s="502">
        <v>0.9</v>
      </c>
      <c r="M22" s="509">
        <v>9.77</v>
      </c>
      <c r="N22" s="268"/>
      <c r="O22" s="538">
        <f t="shared" ref="O22:O37" si="0">L22*N22</f>
        <v>0</v>
      </c>
      <c r="P22" s="539"/>
      <c r="Q22" s="5"/>
      <c r="R22" s="24"/>
    </row>
    <row r="23" spans="1:18" ht="15.75" customHeight="1">
      <c r="A23" s="39"/>
      <c r="B23" s="286"/>
      <c r="C23" s="107" t="s">
        <v>12</v>
      </c>
      <c r="D23" s="59">
        <v>170</v>
      </c>
      <c r="E23" s="121">
        <v>12</v>
      </c>
      <c r="F23" s="122">
        <v>150</v>
      </c>
      <c r="G23" s="60">
        <v>142</v>
      </c>
      <c r="H23" s="60">
        <v>120</v>
      </c>
      <c r="I23" s="60">
        <v>200</v>
      </c>
      <c r="J23" s="60">
        <v>600</v>
      </c>
      <c r="K23" s="60">
        <v>36</v>
      </c>
      <c r="L23" s="503">
        <v>1.2</v>
      </c>
      <c r="M23" s="510">
        <v>11.66</v>
      </c>
      <c r="N23" s="280"/>
      <c r="O23" s="562">
        <f t="shared" si="0"/>
        <v>0</v>
      </c>
      <c r="P23" s="563"/>
      <c r="Q23" s="5"/>
      <c r="R23" s="24"/>
    </row>
    <row r="24" spans="1:18" ht="15.75" customHeight="1">
      <c r="A24" s="39"/>
      <c r="B24" s="295"/>
      <c r="C24" s="108" t="s">
        <v>13</v>
      </c>
      <c r="D24" s="99">
        <v>200</v>
      </c>
      <c r="E24" s="123">
        <v>10</v>
      </c>
      <c r="F24" s="124">
        <v>150</v>
      </c>
      <c r="G24" s="100">
        <v>172</v>
      </c>
      <c r="H24" s="100">
        <v>150</v>
      </c>
      <c r="I24" s="100">
        <v>150</v>
      </c>
      <c r="J24" s="100">
        <v>500</v>
      </c>
      <c r="K24" s="100">
        <v>36</v>
      </c>
      <c r="L24" s="504">
        <v>1.2</v>
      </c>
      <c r="M24" s="511">
        <v>7.92</v>
      </c>
      <c r="N24" s="276"/>
      <c r="O24" s="544">
        <f t="shared" si="0"/>
        <v>0</v>
      </c>
      <c r="P24" s="545"/>
      <c r="Q24" s="5"/>
      <c r="R24" s="24"/>
    </row>
    <row r="25" spans="1:18" ht="15.75" customHeight="1">
      <c r="A25" s="39"/>
      <c r="B25" s="292"/>
      <c r="C25" s="109" t="s">
        <v>14</v>
      </c>
      <c r="D25" s="57">
        <v>200</v>
      </c>
      <c r="E25" s="125">
        <v>12</v>
      </c>
      <c r="F25" s="126">
        <v>150</v>
      </c>
      <c r="G25" s="58">
        <v>172</v>
      </c>
      <c r="H25" s="58">
        <v>150</v>
      </c>
      <c r="I25" s="58">
        <v>150</v>
      </c>
      <c r="J25" s="58">
        <v>600</v>
      </c>
      <c r="K25" s="58">
        <v>36</v>
      </c>
      <c r="L25" s="505">
        <v>1.2</v>
      </c>
      <c r="M25" s="466">
        <v>11.48</v>
      </c>
      <c r="N25" s="278"/>
      <c r="O25" s="538">
        <f t="shared" si="0"/>
        <v>0</v>
      </c>
      <c r="P25" s="539"/>
      <c r="Q25" s="5"/>
      <c r="R25" s="24"/>
    </row>
    <row r="26" spans="1:18" ht="15.75" customHeight="1">
      <c r="A26" s="39"/>
      <c r="B26" s="292"/>
      <c r="C26" s="109" t="s">
        <v>31</v>
      </c>
      <c r="D26" s="57">
        <v>200</v>
      </c>
      <c r="E26" s="125">
        <v>12</v>
      </c>
      <c r="F26" s="126">
        <v>150</v>
      </c>
      <c r="G26" s="58">
        <v>172</v>
      </c>
      <c r="H26" s="58">
        <v>150</v>
      </c>
      <c r="I26" s="58">
        <v>150</v>
      </c>
      <c r="J26" s="58">
        <v>500</v>
      </c>
      <c r="K26" s="58">
        <v>36</v>
      </c>
      <c r="L26" s="505">
        <v>0.9</v>
      </c>
      <c r="M26" s="466">
        <v>10.18</v>
      </c>
      <c r="N26" s="278"/>
      <c r="O26" s="538">
        <f t="shared" si="0"/>
        <v>0</v>
      </c>
      <c r="P26" s="539"/>
      <c r="Q26" s="5"/>
      <c r="R26" s="24"/>
    </row>
    <row r="27" spans="1:18" ht="15.75" customHeight="1">
      <c r="A27" s="39"/>
      <c r="B27" s="292"/>
      <c r="C27" s="109" t="s">
        <v>15</v>
      </c>
      <c r="D27" s="57">
        <v>200</v>
      </c>
      <c r="E27" s="125">
        <v>12</v>
      </c>
      <c r="F27" s="126">
        <v>150</v>
      </c>
      <c r="G27" s="58">
        <v>172</v>
      </c>
      <c r="H27" s="58">
        <v>150</v>
      </c>
      <c r="I27" s="58">
        <v>200</v>
      </c>
      <c r="J27" s="58">
        <v>600</v>
      </c>
      <c r="K27" s="58">
        <v>36</v>
      </c>
      <c r="L27" s="505">
        <v>1.2</v>
      </c>
      <c r="M27" s="466">
        <v>12.08</v>
      </c>
      <c r="N27" s="278"/>
      <c r="O27" s="538">
        <f t="shared" si="0"/>
        <v>0</v>
      </c>
      <c r="P27" s="539"/>
      <c r="Q27" s="5"/>
      <c r="R27" s="24"/>
    </row>
    <row r="28" spans="1:18" ht="15.75" customHeight="1">
      <c r="A28" s="39"/>
      <c r="B28" s="296"/>
      <c r="C28" s="110" t="s">
        <v>16</v>
      </c>
      <c r="D28" s="101">
        <v>200</v>
      </c>
      <c r="E28" s="127">
        <v>12</v>
      </c>
      <c r="F28" s="128">
        <v>150</v>
      </c>
      <c r="G28" s="102">
        <v>172</v>
      </c>
      <c r="H28" s="102">
        <v>150</v>
      </c>
      <c r="I28" s="102">
        <v>250</v>
      </c>
      <c r="J28" s="102">
        <v>600</v>
      </c>
      <c r="K28" s="102">
        <v>36</v>
      </c>
      <c r="L28" s="506">
        <v>1.2</v>
      </c>
      <c r="M28" s="472">
        <v>12.67</v>
      </c>
      <c r="N28" s="281"/>
      <c r="O28" s="550">
        <f t="shared" si="0"/>
        <v>0</v>
      </c>
      <c r="P28" s="551"/>
      <c r="Q28" s="5"/>
      <c r="R28" s="24"/>
    </row>
    <row r="29" spans="1:18" ht="15.75" customHeight="1">
      <c r="A29" s="39"/>
      <c r="B29" s="294"/>
      <c r="C29" s="111" t="s">
        <v>17</v>
      </c>
      <c r="D29" s="82">
        <v>230</v>
      </c>
      <c r="E29" s="129">
        <v>10</v>
      </c>
      <c r="F29" s="130">
        <v>150</v>
      </c>
      <c r="G29" s="83">
        <v>202</v>
      </c>
      <c r="H29" s="83">
        <v>180</v>
      </c>
      <c r="I29" s="83">
        <v>150</v>
      </c>
      <c r="J29" s="83">
        <v>500</v>
      </c>
      <c r="K29" s="83">
        <v>36</v>
      </c>
      <c r="L29" s="499">
        <v>1.2</v>
      </c>
      <c r="M29" s="460">
        <v>8.2799999999999994</v>
      </c>
      <c r="N29" s="271"/>
      <c r="O29" s="555">
        <f t="shared" si="0"/>
        <v>0</v>
      </c>
      <c r="P29" s="556"/>
      <c r="Q29" s="5"/>
      <c r="R29" s="24"/>
    </row>
    <row r="30" spans="1:18" ht="15.75" customHeight="1">
      <c r="A30" s="39"/>
      <c r="B30" s="294"/>
      <c r="C30" s="111" t="s">
        <v>18</v>
      </c>
      <c r="D30" s="82">
        <v>230</v>
      </c>
      <c r="E30" s="129">
        <v>12</v>
      </c>
      <c r="F30" s="130">
        <v>150</v>
      </c>
      <c r="G30" s="83">
        <v>202</v>
      </c>
      <c r="H30" s="83">
        <v>180</v>
      </c>
      <c r="I30" s="83">
        <v>150</v>
      </c>
      <c r="J30" s="83">
        <v>600</v>
      </c>
      <c r="K30" s="83">
        <v>36</v>
      </c>
      <c r="L30" s="499">
        <v>1.2</v>
      </c>
      <c r="M30" s="460">
        <v>11.9</v>
      </c>
      <c r="N30" s="271"/>
      <c r="O30" s="538">
        <f t="shared" si="0"/>
        <v>0</v>
      </c>
      <c r="P30" s="539"/>
      <c r="Q30" s="5"/>
      <c r="R30" s="24"/>
    </row>
    <row r="31" spans="1:18" ht="15.75" customHeight="1">
      <c r="A31" s="39"/>
      <c r="B31" s="294"/>
      <c r="C31" s="111" t="s">
        <v>32</v>
      </c>
      <c r="D31" s="82">
        <v>230</v>
      </c>
      <c r="E31" s="129">
        <v>12</v>
      </c>
      <c r="F31" s="130">
        <v>150</v>
      </c>
      <c r="G31" s="83">
        <v>202</v>
      </c>
      <c r="H31" s="83">
        <v>180</v>
      </c>
      <c r="I31" s="83">
        <v>150</v>
      </c>
      <c r="J31" s="83">
        <v>500</v>
      </c>
      <c r="K31" s="83">
        <v>36</v>
      </c>
      <c r="L31" s="499">
        <v>0.9</v>
      </c>
      <c r="M31" s="460">
        <v>10.6</v>
      </c>
      <c r="N31" s="271"/>
      <c r="O31" s="538">
        <f t="shared" si="0"/>
        <v>0</v>
      </c>
      <c r="P31" s="539"/>
      <c r="Q31" s="5"/>
      <c r="R31" s="24"/>
    </row>
    <row r="32" spans="1:18" ht="15.75" customHeight="1">
      <c r="A32" s="39"/>
      <c r="B32" s="294"/>
      <c r="C32" s="111" t="s">
        <v>19</v>
      </c>
      <c r="D32" s="82">
        <v>230</v>
      </c>
      <c r="E32" s="129">
        <v>12</v>
      </c>
      <c r="F32" s="130">
        <v>150</v>
      </c>
      <c r="G32" s="83">
        <v>202</v>
      </c>
      <c r="H32" s="83">
        <v>180</v>
      </c>
      <c r="I32" s="83">
        <v>200</v>
      </c>
      <c r="J32" s="83">
        <v>600</v>
      </c>
      <c r="K32" s="83">
        <v>36</v>
      </c>
      <c r="L32" s="499">
        <v>1.2</v>
      </c>
      <c r="M32" s="460">
        <v>12.49</v>
      </c>
      <c r="N32" s="271"/>
      <c r="O32" s="538">
        <f t="shared" si="0"/>
        <v>0</v>
      </c>
      <c r="P32" s="539"/>
      <c r="Q32" s="5"/>
      <c r="R32" s="24"/>
    </row>
    <row r="33" spans="1:18" ht="15.75" customHeight="1">
      <c r="A33" s="39"/>
      <c r="B33" s="284"/>
      <c r="C33" s="104" t="s">
        <v>20</v>
      </c>
      <c r="D33" s="97">
        <v>230</v>
      </c>
      <c r="E33" s="115">
        <v>12</v>
      </c>
      <c r="F33" s="116">
        <v>150</v>
      </c>
      <c r="G33" s="98">
        <v>202</v>
      </c>
      <c r="H33" s="98">
        <v>180</v>
      </c>
      <c r="I33" s="98">
        <v>250</v>
      </c>
      <c r="J33" s="98">
        <v>600</v>
      </c>
      <c r="K33" s="98">
        <v>36</v>
      </c>
      <c r="L33" s="500">
        <v>1.2</v>
      </c>
      <c r="M33" s="483">
        <v>13.08</v>
      </c>
      <c r="N33" s="272"/>
      <c r="O33" s="550">
        <f t="shared" si="0"/>
        <v>0</v>
      </c>
      <c r="P33" s="551"/>
      <c r="Q33" s="5"/>
      <c r="R33" s="24"/>
    </row>
    <row r="34" spans="1:18" ht="15.75" customHeight="1">
      <c r="A34" s="39"/>
      <c r="B34" s="294"/>
      <c r="C34" s="111" t="s">
        <v>21</v>
      </c>
      <c r="D34" s="82">
        <v>250</v>
      </c>
      <c r="E34" s="129">
        <v>12</v>
      </c>
      <c r="F34" s="130">
        <v>150</v>
      </c>
      <c r="G34" s="83">
        <v>222</v>
      </c>
      <c r="H34" s="83">
        <v>200</v>
      </c>
      <c r="I34" s="83">
        <v>150</v>
      </c>
      <c r="J34" s="83">
        <v>600</v>
      </c>
      <c r="K34" s="83">
        <v>36</v>
      </c>
      <c r="L34" s="499">
        <v>1.2</v>
      </c>
      <c r="M34" s="460">
        <v>12.18</v>
      </c>
      <c r="N34" s="271"/>
      <c r="O34" s="555">
        <f t="shared" si="0"/>
        <v>0</v>
      </c>
      <c r="P34" s="556"/>
      <c r="Q34" s="5"/>
      <c r="R34" s="24"/>
    </row>
    <row r="35" spans="1:18" ht="15.75" customHeight="1">
      <c r="A35" s="39"/>
      <c r="B35" s="292"/>
      <c r="C35" s="109" t="s">
        <v>33</v>
      </c>
      <c r="D35" s="57">
        <v>250</v>
      </c>
      <c r="E35" s="125">
        <v>12</v>
      </c>
      <c r="F35" s="126">
        <v>150</v>
      </c>
      <c r="G35" s="58">
        <v>222</v>
      </c>
      <c r="H35" s="58">
        <v>200</v>
      </c>
      <c r="I35" s="58">
        <v>150</v>
      </c>
      <c r="J35" s="58">
        <v>500</v>
      </c>
      <c r="K35" s="58">
        <v>36</v>
      </c>
      <c r="L35" s="505">
        <v>0.9</v>
      </c>
      <c r="M35" s="466">
        <v>10.88</v>
      </c>
      <c r="N35" s="278"/>
      <c r="O35" s="538">
        <f t="shared" si="0"/>
        <v>0</v>
      </c>
      <c r="P35" s="539"/>
      <c r="Q35" s="5"/>
      <c r="R35" s="24"/>
    </row>
    <row r="36" spans="1:18" ht="15.75" customHeight="1">
      <c r="A36" s="39"/>
      <c r="B36" s="285"/>
      <c r="C36" s="105" t="s">
        <v>22</v>
      </c>
      <c r="D36" s="52">
        <v>250</v>
      </c>
      <c r="E36" s="117">
        <v>12</v>
      </c>
      <c r="F36" s="118">
        <v>150</v>
      </c>
      <c r="G36" s="53">
        <v>222</v>
      </c>
      <c r="H36" s="53">
        <v>200</v>
      </c>
      <c r="I36" s="53">
        <v>200</v>
      </c>
      <c r="J36" s="53">
        <v>600</v>
      </c>
      <c r="K36" s="53">
        <v>36</v>
      </c>
      <c r="L36" s="501">
        <v>1.2</v>
      </c>
      <c r="M36" s="508">
        <v>12.78</v>
      </c>
      <c r="N36" s="274"/>
      <c r="O36" s="538">
        <f t="shared" si="0"/>
        <v>0</v>
      </c>
      <c r="P36" s="539"/>
      <c r="Q36" s="5"/>
      <c r="R36" s="24"/>
    </row>
    <row r="37" spans="1:18" ht="15.75" customHeight="1">
      <c r="A37" s="39"/>
      <c r="B37" s="289"/>
      <c r="C37" s="112" t="s">
        <v>23</v>
      </c>
      <c r="D37" s="94">
        <v>250</v>
      </c>
      <c r="E37" s="131">
        <v>12</v>
      </c>
      <c r="F37" s="132">
        <v>150</v>
      </c>
      <c r="G37" s="95">
        <v>222</v>
      </c>
      <c r="H37" s="95">
        <v>200</v>
      </c>
      <c r="I37" s="95">
        <v>250</v>
      </c>
      <c r="J37" s="95">
        <v>600</v>
      </c>
      <c r="K37" s="95">
        <v>36</v>
      </c>
      <c r="L37" s="507">
        <v>1.2</v>
      </c>
      <c r="M37" s="512">
        <v>13.37</v>
      </c>
      <c r="N37" s="269"/>
      <c r="O37" s="550">
        <f t="shared" si="0"/>
        <v>0</v>
      </c>
      <c r="P37" s="551"/>
      <c r="Q37" s="5"/>
      <c r="R37" s="176"/>
    </row>
    <row r="38" spans="1:18" ht="15.75" customHeight="1">
      <c r="A38" s="39"/>
      <c r="B38" s="456"/>
      <c r="C38" s="453" t="s">
        <v>202</v>
      </c>
      <c r="D38" s="457">
        <v>270</v>
      </c>
      <c r="E38" s="458">
        <v>12</v>
      </c>
      <c r="F38" s="459">
        <v>150</v>
      </c>
      <c r="G38" s="457">
        <v>242</v>
      </c>
      <c r="H38" s="457">
        <v>220</v>
      </c>
      <c r="I38" s="457">
        <v>200</v>
      </c>
      <c r="J38" s="457">
        <v>580</v>
      </c>
      <c r="K38" s="457">
        <v>36</v>
      </c>
      <c r="L38" s="488">
        <v>1.2</v>
      </c>
      <c r="M38" s="460">
        <v>13.05</v>
      </c>
      <c r="N38" s="461"/>
      <c r="O38" s="562">
        <f t="shared" ref="O38:O40" si="1">L38*N38</f>
        <v>0</v>
      </c>
      <c r="P38" s="563"/>
      <c r="Q38" s="5"/>
      <c r="R38" s="176"/>
    </row>
    <row r="39" spans="1:18" ht="15.75" customHeight="1">
      <c r="A39" s="39"/>
      <c r="B39" s="462"/>
      <c r="C39" s="454" t="s">
        <v>203</v>
      </c>
      <c r="D39" s="463">
        <v>270</v>
      </c>
      <c r="E39" s="464">
        <v>12</v>
      </c>
      <c r="F39" s="465">
        <v>150</v>
      </c>
      <c r="G39" s="463">
        <v>242</v>
      </c>
      <c r="H39" s="463">
        <v>220</v>
      </c>
      <c r="I39" s="463">
        <v>200</v>
      </c>
      <c r="J39" s="463">
        <v>470</v>
      </c>
      <c r="K39" s="463">
        <v>36</v>
      </c>
      <c r="L39" s="489">
        <v>0.9</v>
      </c>
      <c r="M39" s="466">
        <v>11.74</v>
      </c>
      <c r="N39" s="467"/>
      <c r="O39" s="602">
        <f t="shared" si="1"/>
        <v>0</v>
      </c>
      <c r="P39" s="603"/>
      <c r="Q39" s="5"/>
      <c r="R39" s="176"/>
    </row>
    <row r="40" spans="1:18" ht="15.75" customHeight="1">
      <c r="A40" s="39"/>
      <c r="B40" s="468"/>
      <c r="C40" s="455" t="s">
        <v>204</v>
      </c>
      <c r="D40" s="469">
        <v>270</v>
      </c>
      <c r="E40" s="470">
        <v>12</v>
      </c>
      <c r="F40" s="471">
        <v>150</v>
      </c>
      <c r="G40" s="469">
        <v>242</v>
      </c>
      <c r="H40" s="469">
        <v>220</v>
      </c>
      <c r="I40" s="469">
        <v>250</v>
      </c>
      <c r="J40" s="469">
        <v>580</v>
      </c>
      <c r="K40" s="469">
        <v>36</v>
      </c>
      <c r="L40" s="490">
        <v>1.2</v>
      </c>
      <c r="M40" s="472">
        <v>13.64</v>
      </c>
      <c r="N40" s="473"/>
      <c r="O40" s="623">
        <f t="shared" si="1"/>
        <v>0</v>
      </c>
      <c r="P40" s="624"/>
      <c r="Q40" s="5"/>
      <c r="R40" s="176" t="s">
        <v>98</v>
      </c>
    </row>
    <row r="41" spans="1:18" ht="15.75" customHeight="1">
      <c r="A41" s="39"/>
      <c r="B41" s="87" t="s">
        <v>156</v>
      </c>
      <c r="C41" s="180"/>
      <c r="D41" s="63"/>
      <c r="E41" s="63"/>
      <c r="F41" s="63"/>
      <c r="G41" s="182"/>
      <c r="H41" s="182"/>
      <c r="I41" s="182"/>
      <c r="J41" s="182"/>
      <c r="K41" s="182"/>
      <c r="L41" s="182"/>
      <c r="M41" s="62"/>
      <c r="N41" s="185"/>
      <c r="O41" s="185"/>
      <c r="P41" s="185"/>
      <c r="Q41" s="5"/>
      <c r="R41" s="24"/>
    </row>
    <row r="42" spans="1:18" ht="15.75" customHeight="1">
      <c r="A42" s="39"/>
      <c r="B42" s="180"/>
      <c r="C42" s="180"/>
      <c r="D42" s="63"/>
      <c r="E42" s="63"/>
      <c r="F42" s="63"/>
      <c r="G42" s="182"/>
      <c r="H42" s="182"/>
      <c r="I42" s="182"/>
      <c r="J42" s="182"/>
      <c r="K42" s="182"/>
      <c r="L42" s="182"/>
      <c r="M42" s="62"/>
      <c r="N42" s="185"/>
      <c r="O42" s="185"/>
      <c r="P42" s="185"/>
      <c r="Q42" s="5"/>
      <c r="R42" s="24"/>
    </row>
    <row r="43" spans="1:18" ht="15.75" customHeight="1">
      <c r="A43" s="39"/>
      <c r="B43" s="180"/>
      <c r="C43" s="180"/>
      <c r="D43" s="63"/>
      <c r="E43" s="63"/>
      <c r="F43" s="63"/>
      <c r="G43" s="182"/>
      <c r="H43" s="182"/>
      <c r="I43" s="182"/>
      <c r="J43" s="182"/>
      <c r="K43" s="182"/>
      <c r="L43" s="182"/>
      <c r="M43" s="62"/>
      <c r="N43" s="185"/>
      <c r="O43" s="185"/>
      <c r="P43" s="185"/>
      <c r="Q43" s="5"/>
      <c r="R43" s="24"/>
    </row>
    <row r="44" spans="1:18" ht="15.75" customHeight="1">
      <c r="A44" s="39"/>
      <c r="B44" s="85" t="s">
        <v>122</v>
      </c>
      <c r="C44" s="180"/>
      <c r="D44" s="63"/>
      <c r="E44" s="63"/>
      <c r="F44" s="63"/>
      <c r="G44" s="182"/>
      <c r="H44" s="182"/>
      <c r="I44" s="182"/>
      <c r="J44" s="182"/>
      <c r="K44" s="182"/>
      <c r="L44" s="29"/>
      <c r="M44" s="62"/>
      <c r="N44" s="63"/>
      <c r="O44" s="63"/>
      <c r="P44" s="63"/>
      <c r="Q44" s="5"/>
      <c r="R44" s="24"/>
    </row>
    <row r="45" spans="1:18" ht="15.75" customHeight="1">
      <c r="A45" s="39"/>
      <c r="B45" s="85" t="s">
        <v>123</v>
      </c>
      <c r="C45" s="54"/>
      <c r="D45" s="192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186"/>
      <c r="P45" s="186"/>
      <c r="Q45" s="6"/>
      <c r="R45" s="24"/>
    </row>
    <row r="46" spans="1:18" ht="14.25" customHeight="1">
      <c r="A46" s="39"/>
      <c r="B46" s="219" t="s">
        <v>116</v>
      </c>
      <c r="C46" s="29"/>
      <c r="D46" s="184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187"/>
      <c r="P46" s="188"/>
      <c r="Q46" s="5"/>
      <c r="R46" s="24"/>
    </row>
    <row r="47" spans="1:18" ht="5.25" customHeight="1">
      <c r="A47" s="39"/>
      <c r="B47" s="29"/>
      <c r="C47" s="29"/>
      <c r="D47" s="35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14"/>
      <c r="P47" s="9"/>
      <c r="Q47" s="5"/>
      <c r="R47" s="24"/>
    </row>
    <row r="48" spans="1:18" ht="15.75" customHeight="1">
      <c r="A48" s="39"/>
      <c r="B48" s="153" t="s">
        <v>26</v>
      </c>
      <c r="C48" s="155" t="s">
        <v>101</v>
      </c>
      <c r="D48" s="92" t="s">
        <v>2</v>
      </c>
      <c r="E48" s="159" t="s">
        <v>3</v>
      </c>
      <c r="F48" s="160" t="s">
        <v>107</v>
      </c>
      <c r="G48" s="92" t="s">
        <v>4</v>
      </c>
      <c r="H48" s="92" t="s">
        <v>5</v>
      </c>
      <c r="I48" s="92" t="s">
        <v>6</v>
      </c>
      <c r="J48" s="92" t="s">
        <v>7</v>
      </c>
      <c r="K48" s="92" t="s">
        <v>8</v>
      </c>
      <c r="L48" s="92" t="s">
        <v>102</v>
      </c>
      <c r="M48" s="155" t="s">
        <v>103</v>
      </c>
      <c r="N48" s="92" t="s">
        <v>104</v>
      </c>
      <c r="O48" s="536" t="s">
        <v>34</v>
      </c>
      <c r="P48" s="547"/>
      <c r="Q48" s="5"/>
      <c r="R48" s="24"/>
    </row>
    <row r="49" spans="1:18" ht="15.75" customHeight="1">
      <c r="A49" s="39"/>
      <c r="B49" s="154" t="s">
        <v>106</v>
      </c>
      <c r="C49" s="156"/>
      <c r="D49" s="96" t="s">
        <v>1</v>
      </c>
      <c r="E49" s="157" t="s">
        <v>1</v>
      </c>
      <c r="F49" s="158" t="s">
        <v>1</v>
      </c>
      <c r="G49" s="96" t="s">
        <v>1</v>
      </c>
      <c r="H49" s="96" t="s">
        <v>1</v>
      </c>
      <c r="I49" s="96" t="s">
        <v>1</v>
      </c>
      <c r="J49" s="96" t="s">
        <v>1</v>
      </c>
      <c r="K49" s="96" t="s">
        <v>1</v>
      </c>
      <c r="L49" s="96" t="s">
        <v>0</v>
      </c>
      <c r="M49" s="156" t="s">
        <v>9</v>
      </c>
      <c r="N49" s="96"/>
      <c r="O49" s="548" t="s">
        <v>35</v>
      </c>
      <c r="P49" s="549"/>
      <c r="Q49" s="5"/>
      <c r="R49" s="24"/>
    </row>
    <row r="50" spans="1:18" ht="15.75" customHeight="1">
      <c r="A50" s="39"/>
      <c r="B50" s="297"/>
      <c r="C50" s="56" t="s">
        <v>24</v>
      </c>
      <c r="D50" s="135">
        <v>180</v>
      </c>
      <c r="E50" s="52">
        <v>12</v>
      </c>
      <c r="F50" s="52">
        <v>150</v>
      </c>
      <c r="G50" s="143">
        <v>142</v>
      </c>
      <c r="H50" s="82">
        <v>120</v>
      </c>
      <c r="I50" s="82">
        <v>150</v>
      </c>
      <c r="J50" s="82">
        <v>180</v>
      </c>
      <c r="K50" s="83">
        <v>36</v>
      </c>
      <c r="L50" s="144">
        <v>1.2</v>
      </c>
      <c r="M50" s="477">
        <v>9.41</v>
      </c>
      <c r="N50" s="236"/>
      <c r="O50" s="580">
        <f>L50*N50</f>
        <v>0</v>
      </c>
      <c r="P50" s="556"/>
      <c r="Q50" s="5"/>
      <c r="R50" s="24"/>
    </row>
    <row r="51" spans="1:18" ht="15.75" customHeight="1">
      <c r="A51" s="39"/>
      <c r="B51" s="298"/>
      <c r="C51" s="55" t="s">
        <v>36</v>
      </c>
      <c r="D51" s="134">
        <v>180</v>
      </c>
      <c r="E51" s="50">
        <v>12</v>
      </c>
      <c r="F51" s="50">
        <v>150</v>
      </c>
      <c r="G51" s="141">
        <v>142</v>
      </c>
      <c r="H51" s="57">
        <v>120</v>
      </c>
      <c r="I51" s="57">
        <v>150</v>
      </c>
      <c r="J51" s="57">
        <v>180</v>
      </c>
      <c r="K51" s="58">
        <v>36</v>
      </c>
      <c r="L51" s="142">
        <v>0.9</v>
      </c>
      <c r="M51" s="484">
        <v>9.41</v>
      </c>
      <c r="N51" s="237"/>
      <c r="O51" s="618">
        <f t="shared" ref="O51:O56" si="2">L51*N51</f>
        <v>0</v>
      </c>
      <c r="P51" s="619"/>
      <c r="Q51" s="5"/>
      <c r="R51" s="24"/>
    </row>
    <row r="52" spans="1:18" ht="15.75" customHeight="1">
      <c r="A52" s="39"/>
      <c r="B52" s="299"/>
      <c r="C52" s="150" t="s">
        <v>27</v>
      </c>
      <c r="D52" s="133">
        <v>200</v>
      </c>
      <c r="E52" s="151">
        <v>12</v>
      </c>
      <c r="F52" s="151">
        <v>150</v>
      </c>
      <c r="G52" s="137">
        <v>172</v>
      </c>
      <c r="H52" s="138">
        <v>150</v>
      </c>
      <c r="I52" s="138">
        <v>200</v>
      </c>
      <c r="J52" s="138">
        <v>180</v>
      </c>
      <c r="K52" s="139">
        <v>36</v>
      </c>
      <c r="L52" s="140">
        <v>1.2</v>
      </c>
      <c r="M52" s="477">
        <v>10.59</v>
      </c>
      <c r="N52" s="279"/>
      <c r="O52" s="620">
        <f t="shared" si="2"/>
        <v>0</v>
      </c>
      <c r="P52" s="545"/>
      <c r="Q52" s="5"/>
      <c r="R52" s="24"/>
    </row>
    <row r="53" spans="1:18" ht="15.75" customHeight="1">
      <c r="A53" s="39"/>
      <c r="B53" s="298"/>
      <c r="C53" s="55" t="s">
        <v>37</v>
      </c>
      <c r="D53" s="134">
        <v>200</v>
      </c>
      <c r="E53" s="50">
        <v>12</v>
      </c>
      <c r="F53" s="50">
        <v>150</v>
      </c>
      <c r="G53" s="141">
        <v>172</v>
      </c>
      <c r="H53" s="57">
        <v>150</v>
      </c>
      <c r="I53" s="57">
        <v>200</v>
      </c>
      <c r="J53" s="57">
        <v>180</v>
      </c>
      <c r="K53" s="58">
        <v>36</v>
      </c>
      <c r="L53" s="142">
        <v>0.9</v>
      </c>
      <c r="M53" s="484">
        <v>10.6</v>
      </c>
      <c r="N53" s="237"/>
      <c r="O53" s="618">
        <f t="shared" si="2"/>
        <v>0</v>
      </c>
      <c r="P53" s="619"/>
      <c r="Q53" s="5"/>
      <c r="R53" s="24"/>
    </row>
    <row r="54" spans="1:18" ht="15.75" customHeight="1">
      <c r="A54" s="39"/>
      <c r="B54" s="297"/>
      <c r="C54" s="56" t="s">
        <v>192</v>
      </c>
      <c r="D54" s="135">
        <v>250</v>
      </c>
      <c r="E54" s="52">
        <v>12</v>
      </c>
      <c r="F54" s="52">
        <v>150</v>
      </c>
      <c r="G54" s="143">
        <v>222</v>
      </c>
      <c r="H54" s="82">
        <v>200</v>
      </c>
      <c r="I54" s="82">
        <v>200</v>
      </c>
      <c r="J54" s="82">
        <v>220</v>
      </c>
      <c r="K54" s="83">
        <v>36</v>
      </c>
      <c r="L54" s="144">
        <v>1.2</v>
      </c>
      <c r="M54" s="477">
        <v>12.06</v>
      </c>
      <c r="N54" s="236"/>
      <c r="O54" s="580">
        <f t="shared" si="2"/>
        <v>0</v>
      </c>
      <c r="P54" s="556"/>
      <c r="Q54" s="5"/>
      <c r="R54" s="24"/>
    </row>
    <row r="55" spans="1:18" ht="15.75" customHeight="1">
      <c r="A55" s="39"/>
      <c r="B55" s="423"/>
      <c r="C55" s="424" t="s">
        <v>193</v>
      </c>
      <c r="D55" s="425">
        <v>250</v>
      </c>
      <c r="E55" s="353">
        <v>12</v>
      </c>
      <c r="F55" s="353">
        <v>150</v>
      </c>
      <c r="G55" s="426">
        <v>222</v>
      </c>
      <c r="H55" s="361">
        <v>200</v>
      </c>
      <c r="I55" s="361">
        <v>200</v>
      </c>
      <c r="J55" s="361">
        <v>220</v>
      </c>
      <c r="K55" s="364">
        <v>36</v>
      </c>
      <c r="L55" s="427">
        <v>0.9</v>
      </c>
      <c r="M55" s="484">
        <v>12.06</v>
      </c>
      <c r="N55" s="337"/>
      <c r="O55" s="621">
        <f>L55*N55</f>
        <v>0</v>
      </c>
      <c r="P55" s="622"/>
      <c r="Q55" s="5"/>
      <c r="R55" s="24"/>
    </row>
    <row r="56" spans="1:18" ht="15.75" customHeight="1">
      <c r="A56" s="39"/>
      <c r="B56" s="297"/>
      <c r="C56" s="56" t="s">
        <v>25</v>
      </c>
      <c r="D56" s="135">
        <v>260</v>
      </c>
      <c r="E56" s="52">
        <v>12</v>
      </c>
      <c r="F56" s="52">
        <v>150</v>
      </c>
      <c r="G56" s="143">
        <v>222</v>
      </c>
      <c r="H56" s="82">
        <v>200</v>
      </c>
      <c r="I56" s="82">
        <v>250</v>
      </c>
      <c r="J56" s="82">
        <v>220</v>
      </c>
      <c r="K56" s="83">
        <v>36</v>
      </c>
      <c r="L56" s="144">
        <v>1.2</v>
      </c>
      <c r="M56" s="477">
        <v>12.65</v>
      </c>
      <c r="N56" s="236"/>
      <c r="O56" s="580">
        <f t="shared" si="2"/>
        <v>0</v>
      </c>
      <c r="P56" s="556"/>
      <c r="Q56" s="5"/>
      <c r="R56" s="24"/>
    </row>
    <row r="57" spans="1:18" ht="15.75" customHeight="1">
      <c r="A57" s="39"/>
      <c r="B57" s="298"/>
      <c r="C57" s="55" t="s">
        <v>38</v>
      </c>
      <c r="D57" s="134">
        <v>260</v>
      </c>
      <c r="E57" s="50">
        <v>12</v>
      </c>
      <c r="F57" s="50">
        <v>150</v>
      </c>
      <c r="G57" s="141">
        <v>222</v>
      </c>
      <c r="H57" s="57">
        <v>200</v>
      </c>
      <c r="I57" s="57">
        <v>250</v>
      </c>
      <c r="J57" s="57">
        <v>220</v>
      </c>
      <c r="K57" s="58">
        <v>36</v>
      </c>
      <c r="L57" s="142">
        <v>0.9</v>
      </c>
      <c r="M57" s="484">
        <v>12.66</v>
      </c>
      <c r="N57" s="237"/>
      <c r="O57" s="618">
        <f>L57*N57</f>
        <v>0</v>
      </c>
      <c r="P57" s="619"/>
      <c r="Q57" s="5"/>
      <c r="R57" s="24"/>
    </row>
    <row r="58" spans="1:18" ht="15.75" customHeight="1">
      <c r="A58" s="39"/>
      <c r="B58" s="474"/>
      <c r="C58" s="475" t="s">
        <v>205</v>
      </c>
      <c r="D58" s="476">
        <v>270</v>
      </c>
      <c r="E58" s="477">
        <v>12</v>
      </c>
      <c r="F58" s="477">
        <v>150</v>
      </c>
      <c r="G58" s="478">
        <v>242</v>
      </c>
      <c r="H58" s="479">
        <v>220</v>
      </c>
      <c r="I58" s="479">
        <v>250</v>
      </c>
      <c r="J58" s="479">
        <v>220</v>
      </c>
      <c r="K58" s="479">
        <v>36</v>
      </c>
      <c r="L58" s="491">
        <v>1.2</v>
      </c>
      <c r="M58" s="492">
        <v>12.92</v>
      </c>
      <c r="N58" s="480"/>
      <c r="O58" s="564">
        <f>L58*N58</f>
        <v>0</v>
      </c>
      <c r="P58" s="565"/>
      <c r="Q58" s="5"/>
      <c r="R58" s="176"/>
    </row>
    <row r="59" spans="1:18" ht="15.75" customHeight="1">
      <c r="A59" s="39"/>
      <c r="B59" s="481"/>
      <c r="C59" s="482" t="s">
        <v>206</v>
      </c>
      <c r="D59" s="483">
        <v>270</v>
      </c>
      <c r="E59" s="484">
        <v>12</v>
      </c>
      <c r="F59" s="484">
        <v>150</v>
      </c>
      <c r="G59" s="485">
        <v>242</v>
      </c>
      <c r="H59" s="486">
        <v>220</v>
      </c>
      <c r="I59" s="486">
        <v>250</v>
      </c>
      <c r="J59" s="486">
        <v>220</v>
      </c>
      <c r="K59" s="486">
        <v>36</v>
      </c>
      <c r="L59" s="493">
        <v>0.9</v>
      </c>
      <c r="M59" s="494">
        <v>13</v>
      </c>
      <c r="N59" s="468"/>
      <c r="O59" s="612">
        <f t="shared" ref="O59" si="3">L59*N59</f>
        <v>0</v>
      </c>
      <c r="P59" s="613"/>
      <c r="Q59" s="5"/>
      <c r="R59" s="176" t="s">
        <v>98</v>
      </c>
    </row>
    <row r="60" spans="1:18" ht="15.75" customHeight="1">
      <c r="A60" s="39"/>
      <c r="B60" s="87" t="str">
        <f>B41</f>
        <v>Sans accord préalable du fournisseur, les éléments ne peuvent pas être coupés!</v>
      </c>
      <c r="C60" s="29"/>
      <c r="D60" s="29"/>
      <c r="E60" s="29"/>
      <c r="F60" s="29"/>
      <c r="G60" s="29"/>
      <c r="H60" s="35"/>
      <c r="I60" s="29"/>
      <c r="J60" s="36"/>
      <c r="K60" s="37"/>
      <c r="L60" s="37"/>
      <c r="M60" s="37"/>
      <c r="N60" s="35"/>
      <c r="O60" s="35"/>
      <c r="P60" s="9"/>
      <c r="Q60" s="5"/>
      <c r="R60" s="11"/>
    </row>
    <row r="61" spans="1:18" ht="15.75" customHeight="1">
      <c r="A61" s="39"/>
      <c r="B61" s="87"/>
      <c r="C61" s="29"/>
      <c r="D61" s="29"/>
      <c r="E61" s="29"/>
      <c r="F61" s="29"/>
      <c r="G61" s="29"/>
      <c r="H61" s="35"/>
      <c r="I61" s="29"/>
      <c r="J61" s="36"/>
      <c r="K61" s="37"/>
      <c r="L61" s="37"/>
      <c r="M61" s="37"/>
      <c r="N61" s="35"/>
      <c r="O61" s="35"/>
      <c r="P61" s="9"/>
      <c r="Q61" s="5"/>
      <c r="R61" s="11"/>
    </row>
    <row r="62" spans="1:18" ht="15.75" customHeight="1">
      <c r="A62" s="39"/>
      <c r="B62" s="628"/>
      <c r="C62" s="628"/>
      <c r="D62" s="628"/>
      <c r="E62" s="628"/>
      <c r="F62" s="628"/>
      <c r="G62" s="628"/>
      <c r="H62" s="8"/>
      <c r="I62" s="8"/>
      <c r="J62" s="8"/>
      <c r="K62" s="39"/>
      <c r="L62" s="39"/>
      <c r="M62" s="8"/>
      <c r="N62" s="39"/>
      <c r="O62" s="39"/>
      <c r="P62" s="9"/>
      <c r="Q62" s="5"/>
      <c r="R62" s="11"/>
    </row>
    <row r="63" spans="1:18" ht="37.5" customHeight="1">
      <c r="A63" s="39"/>
      <c r="B63" s="628"/>
      <c r="C63" s="628"/>
      <c r="D63" s="628"/>
      <c r="E63" s="628"/>
      <c r="F63" s="628"/>
      <c r="G63" s="628"/>
      <c r="H63" s="8"/>
      <c r="I63" s="8"/>
      <c r="J63" s="8"/>
      <c r="K63" s="8"/>
      <c r="L63" s="8"/>
      <c r="M63" s="8"/>
      <c r="N63" s="39"/>
      <c r="P63" s="340" t="s">
        <v>207</v>
      </c>
      <c r="Q63" s="5"/>
      <c r="R63" s="11"/>
    </row>
    <row r="64" spans="1:18" s="27" customFormat="1" ht="47.25" customHeight="1">
      <c r="H64" s="40"/>
      <c r="I64" s="40"/>
      <c r="J64" s="41"/>
      <c r="M64" s="41"/>
      <c r="N64" s="42"/>
      <c r="O64" s="42"/>
      <c r="P64" s="42"/>
      <c r="Q64" s="15"/>
      <c r="R64" s="15"/>
    </row>
    <row r="65" spans="2:18" s="27" customFormat="1" ht="45.75" customHeight="1">
      <c r="B65" s="625"/>
      <c r="C65" s="625"/>
      <c r="D65" s="625"/>
      <c r="E65" s="625"/>
      <c r="F65" s="625"/>
      <c r="G65" s="625"/>
      <c r="Q65" s="15"/>
      <c r="R65" s="15"/>
    </row>
    <row r="66" spans="2:18" s="27" customFormat="1" ht="15.75" customHeight="1">
      <c r="B66" s="43"/>
      <c r="C66" s="43"/>
      <c r="D66" s="43"/>
      <c r="E66" s="43"/>
      <c r="F66" s="44"/>
      <c r="G66" s="45"/>
      <c r="H66" s="16"/>
      <c r="I66" s="45"/>
      <c r="J66" s="43"/>
      <c r="K66" s="41"/>
      <c r="L66" s="41"/>
      <c r="M66" s="41"/>
      <c r="N66" s="43"/>
      <c r="O66" s="43"/>
      <c r="P66" s="43"/>
      <c r="Q66" s="17"/>
      <c r="R66" s="17"/>
    </row>
    <row r="67" spans="2:18" s="27" customFormat="1" ht="15.75" customHeight="1">
      <c r="B67" s="46"/>
      <c r="C67" s="46"/>
      <c r="D67" s="46"/>
      <c r="E67" s="46"/>
      <c r="F67" s="44"/>
      <c r="G67" s="45"/>
      <c r="H67" s="16"/>
      <c r="I67" s="45"/>
      <c r="J67" s="46"/>
      <c r="K67" s="41"/>
      <c r="L67" s="41"/>
      <c r="M67" s="41"/>
      <c r="N67" s="46"/>
      <c r="O67" s="46"/>
      <c r="P67" s="46"/>
      <c r="Q67" s="17"/>
      <c r="R67" s="17"/>
    </row>
    <row r="68" spans="2:18" s="27" customFormat="1" ht="11.25" customHeight="1">
      <c r="B68" s="47"/>
      <c r="C68" s="47"/>
      <c r="D68" s="46"/>
      <c r="E68" s="46"/>
      <c r="F68" s="47"/>
      <c r="G68" s="46"/>
      <c r="H68" s="46"/>
      <c r="I68" s="46"/>
      <c r="J68" s="48"/>
      <c r="K68" s="41"/>
      <c r="L68" s="41"/>
      <c r="M68" s="41"/>
      <c r="N68" s="46"/>
      <c r="Q68" s="17"/>
      <c r="R68" s="17"/>
    </row>
    <row r="69" spans="2:18" s="27" customFormat="1" ht="15.75" customHeight="1">
      <c r="G69" s="46"/>
      <c r="H69" s="46"/>
      <c r="I69" s="48"/>
      <c r="J69" s="48"/>
      <c r="K69" s="41"/>
      <c r="L69" s="41"/>
      <c r="M69" s="41"/>
      <c r="N69" s="18"/>
      <c r="O69" s="19"/>
      <c r="P69" s="19"/>
      <c r="Q69" s="17"/>
      <c r="R69" s="17"/>
    </row>
    <row r="70" spans="2:18" s="27" customFormat="1">
      <c r="G70" s="46"/>
      <c r="H70" s="46"/>
      <c r="I70" s="48"/>
      <c r="J70" s="48"/>
      <c r="K70" s="41"/>
      <c r="L70" s="41"/>
      <c r="M70" s="41"/>
      <c r="N70" s="46"/>
      <c r="O70" s="46"/>
      <c r="P70" s="46"/>
      <c r="Q70" s="17"/>
      <c r="R70" s="17"/>
    </row>
    <row r="71" spans="2:18" s="27" customFormat="1" ht="15"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20"/>
      <c r="M71" s="20"/>
      <c r="O71" s="20"/>
      <c r="P71" s="20"/>
      <c r="Q71" s="17"/>
      <c r="R71" s="17"/>
    </row>
    <row r="72" spans="2:18" s="27" customFormat="1"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17"/>
      <c r="R72" s="17"/>
    </row>
    <row r="73" spans="2:18" s="27" customFormat="1"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17"/>
      <c r="R73" s="17"/>
    </row>
    <row r="74" spans="2:18" s="27" customFormat="1">
      <c r="G74" s="21"/>
      <c r="H74" s="21"/>
      <c r="I74" s="21"/>
      <c r="J74" s="20"/>
      <c r="K74" s="20"/>
      <c r="L74" s="20"/>
      <c r="M74" s="20"/>
      <c r="N74" s="20"/>
      <c r="O74" s="20"/>
      <c r="P74" s="20"/>
      <c r="Q74" s="22"/>
      <c r="R74" s="22"/>
    </row>
    <row r="75" spans="2:18" s="27" customFormat="1">
      <c r="G75" s="21"/>
      <c r="H75" s="21"/>
      <c r="I75" s="21"/>
      <c r="J75" s="20"/>
      <c r="K75" s="20"/>
      <c r="L75" s="20"/>
      <c r="M75" s="20"/>
      <c r="N75" s="20"/>
      <c r="O75" s="20"/>
      <c r="P75" s="20"/>
      <c r="Q75" s="22"/>
      <c r="R75" s="22"/>
    </row>
    <row r="76" spans="2:18" s="27" customFormat="1">
      <c r="Q76" s="22"/>
      <c r="R76" s="22"/>
    </row>
    <row r="77" spans="2:18" s="27" customFormat="1">
      <c r="Q77" s="23"/>
      <c r="R77" s="23"/>
    </row>
    <row r="78" spans="2:18" s="27" customFormat="1">
      <c r="Q78" s="22"/>
      <c r="R78" s="22"/>
    </row>
    <row r="79" spans="2:18" s="27" customFormat="1">
      <c r="Q79" s="22"/>
      <c r="R79" s="22"/>
    </row>
    <row r="80" spans="2:18" s="27" customFormat="1">
      <c r="Q80" s="22"/>
      <c r="R80" s="22"/>
    </row>
    <row r="81" spans="17:18" s="27" customFormat="1">
      <c r="Q81" s="22"/>
      <c r="R81" s="22"/>
    </row>
    <row r="82" spans="17:18" s="27" customFormat="1">
      <c r="Q82" s="22"/>
      <c r="R82" s="22"/>
    </row>
    <row r="83" spans="17:18" s="27" customFormat="1">
      <c r="Q83" s="22"/>
      <c r="R83" s="22"/>
    </row>
    <row r="84" spans="17:18" s="27" customFormat="1">
      <c r="Q84" s="22"/>
      <c r="R84" s="22"/>
    </row>
    <row r="85" spans="17:18" s="27" customFormat="1">
      <c r="Q85" s="22"/>
      <c r="R85" s="22"/>
    </row>
    <row r="86" spans="17:18" s="27" customFormat="1">
      <c r="Q86" s="22"/>
      <c r="R86" s="22"/>
    </row>
    <row r="87" spans="17:18" s="27" customFormat="1">
      <c r="Q87" s="22"/>
      <c r="R87" s="22"/>
    </row>
    <row r="88" spans="17:18" s="27" customFormat="1">
      <c r="Q88" s="22"/>
      <c r="R88" s="22"/>
    </row>
    <row r="89" spans="17:18" s="27" customFormat="1">
      <c r="Q89" s="22"/>
      <c r="R89" s="22"/>
    </row>
    <row r="90" spans="17:18" s="27" customFormat="1">
      <c r="Q90" s="22"/>
      <c r="R90" s="22"/>
    </row>
    <row r="91" spans="17:18" s="27" customFormat="1">
      <c r="Q91" s="22"/>
      <c r="R91" s="22"/>
    </row>
    <row r="92" spans="17:18" s="27" customFormat="1">
      <c r="Q92" s="22"/>
      <c r="R92" s="22"/>
    </row>
    <row r="93" spans="17:18" s="27" customFormat="1">
      <c r="Q93" s="22"/>
      <c r="R93" s="22"/>
    </row>
    <row r="94" spans="17:18" s="27" customFormat="1">
      <c r="Q94" s="22"/>
      <c r="R94" s="22"/>
    </row>
    <row r="95" spans="17:18" s="27" customFormat="1">
      <c r="Q95" s="22"/>
      <c r="R95" s="22"/>
    </row>
    <row r="96" spans="17:18" s="27" customFormat="1">
      <c r="Q96" s="22"/>
      <c r="R96" s="22"/>
    </row>
    <row r="97" spans="17:18" s="27" customFormat="1">
      <c r="Q97" s="22"/>
      <c r="R97" s="22"/>
    </row>
    <row r="98" spans="17:18" s="27" customFormat="1">
      <c r="Q98" s="22"/>
      <c r="R98" s="22"/>
    </row>
    <row r="99" spans="17:18" s="27" customFormat="1">
      <c r="Q99" s="22"/>
      <c r="R99" s="22"/>
    </row>
    <row r="100" spans="17:18" s="27" customFormat="1">
      <c r="Q100" s="22"/>
      <c r="R100" s="22"/>
    </row>
    <row r="101" spans="17:18" s="27" customFormat="1">
      <c r="Q101" s="22"/>
      <c r="R101" s="22"/>
    </row>
    <row r="102" spans="17:18" s="27" customFormat="1">
      <c r="Q102" s="22"/>
      <c r="R102" s="22"/>
    </row>
    <row r="103" spans="17:18" s="27" customFormat="1">
      <c r="Q103" s="22"/>
      <c r="R103" s="22"/>
    </row>
    <row r="104" spans="17:18" s="27" customFormat="1">
      <c r="Q104" s="22"/>
      <c r="R104" s="22"/>
    </row>
    <row r="105" spans="17:18" s="27" customFormat="1">
      <c r="Q105" s="22"/>
      <c r="R105" s="22"/>
    </row>
    <row r="106" spans="17:18" s="27" customFormat="1">
      <c r="Q106" s="22"/>
      <c r="R106" s="22"/>
    </row>
    <row r="107" spans="17:18" s="27" customFormat="1">
      <c r="Q107" s="22"/>
      <c r="R107" s="22"/>
    </row>
    <row r="108" spans="17:18" s="27" customFormat="1">
      <c r="Q108" s="22"/>
      <c r="R108" s="22"/>
    </row>
    <row r="109" spans="17:18" s="27" customFormat="1">
      <c r="Q109" s="22"/>
      <c r="R109" s="22"/>
    </row>
    <row r="110" spans="17:18" s="27" customFormat="1">
      <c r="Q110" s="22"/>
      <c r="R110" s="22"/>
    </row>
    <row r="111" spans="17:18" s="27" customFormat="1">
      <c r="Q111" s="22"/>
      <c r="R111" s="22"/>
    </row>
    <row r="112" spans="17:18" s="27" customFormat="1">
      <c r="Q112" s="22"/>
      <c r="R112" s="22"/>
    </row>
    <row r="113" spans="17:18" s="27" customFormat="1">
      <c r="Q113" s="22"/>
      <c r="R113" s="22"/>
    </row>
    <row r="114" spans="17:18" s="27" customFormat="1">
      <c r="Q114" s="22"/>
      <c r="R114" s="22"/>
    </row>
    <row r="115" spans="17:18">
      <c r="Q115" s="7"/>
      <c r="R115" s="22"/>
    </row>
    <row r="116" spans="17:18">
      <c r="Q116" s="7"/>
      <c r="R116" s="22"/>
    </row>
    <row r="117" spans="17:18">
      <c r="Q117" s="7"/>
      <c r="R117" s="22"/>
    </row>
    <row r="118" spans="17:18">
      <c r="Q118" s="7"/>
      <c r="R118" s="22"/>
    </row>
    <row r="119" spans="17:18">
      <c r="Q119" s="7"/>
      <c r="R119" s="22"/>
    </row>
    <row r="120" spans="17:18">
      <c r="Q120" s="7"/>
      <c r="R120" s="22"/>
    </row>
    <row r="121" spans="17:18">
      <c r="Q121" s="7"/>
      <c r="R121" s="22"/>
    </row>
    <row r="122" spans="17:18">
      <c r="Q122" s="7"/>
      <c r="R122" s="22"/>
    </row>
    <row r="123" spans="17:18">
      <c r="Q123" s="7"/>
      <c r="R123" s="22"/>
    </row>
    <row r="124" spans="17:18">
      <c r="Q124" s="7"/>
      <c r="R124" s="22"/>
    </row>
    <row r="125" spans="17:18">
      <c r="Q125" s="7"/>
      <c r="R125" s="22"/>
    </row>
    <row r="126" spans="17:18">
      <c r="Q126" s="7"/>
      <c r="R126" s="22"/>
    </row>
    <row r="127" spans="17:18">
      <c r="Q127" s="7"/>
      <c r="R127" s="22"/>
    </row>
    <row r="128" spans="17:18">
      <c r="Q128" s="7"/>
      <c r="R128" s="22"/>
    </row>
    <row r="129" spans="17:18">
      <c r="Q129" s="7"/>
      <c r="R129" s="22"/>
    </row>
    <row r="130" spans="17:18">
      <c r="Q130" s="7"/>
      <c r="R130" s="22"/>
    </row>
    <row r="131" spans="17:18">
      <c r="Q131" s="7"/>
      <c r="R131" s="22"/>
    </row>
    <row r="132" spans="17:18">
      <c r="Q132" s="7"/>
      <c r="R132" s="22"/>
    </row>
    <row r="133" spans="17:18">
      <c r="Q133" s="7"/>
      <c r="R133" s="22"/>
    </row>
    <row r="134" spans="17:18">
      <c r="Q134" s="7"/>
      <c r="R134" s="22"/>
    </row>
    <row r="135" spans="17:18">
      <c r="Q135" s="7"/>
      <c r="R135" s="22"/>
    </row>
    <row r="136" spans="17:18">
      <c r="Q136" s="7"/>
      <c r="R136" s="22"/>
    </row>
    <row r="137" spans="17:18">
      <c r="Q137" s="7"/>
      <c r="R137" s="22"/>
    </row>
    <row r="138" spans="17:18">
      <c r="Q138" s="7"/>
      <c r="R138" s="22"/>
    </row>
    <row r="139" spans="17:18">
      <c r="Q139" s="7"/>
      <c r="R139" s="22"/>
    </row>
    <row r="140" spans="17:18">
      <c r="Q140" s="7"/>
      <c r="R140" s="22"/>
    </row>
    <row r="141" spans="17:18">
      <c r="Q141" s="7"/>
      <c r="R141" s="22"/>
    </row>
    <row r="142" spans="17:18">
      <c r="Q142" s="7"/>
      <c r="R142" s="22"/>
    </row>
    <row r="143" spans="17:18">
      <c r="Q143" s="7"/>
      <c r="R143" s="22"/>
    </row>
    <row r="144" spans="17:18">
      <c r="Q144" s="7"/>
      <c r="R144" s="22"/>
    </row>
    <row r="145" spans="17:18">
      <c r="Q145" s="7"/>
      <c r="R145" s="22"/>
    </row>
    <row r="146" spans="17:18">
      <c r="Q146" s="7"/>
      <c r="R146" s="22"/>
    </row>
    <row r="147" spans="17:18">
      <c r="Q147" s="7"/>
      <c r="R147" s="22"/>
    </row>
    <row r="148" spans="17:18">
      <c r="Q148" s="7"/>
      <c r="R148" s="22"/>
    </row>
    <row r="149" spans="17:18">
      <c r="Q149" s="7"/>
      <c r="R149" s="22"/>
    </row>
    <row r="150" spans="17:18">
      <c r="Q150" s="7"/>
      <c r="R150" s="22"/>
    </row>
    <row r="151" spans="17:18">
      <c r="Q151" s="7"/>
      <c r="R151" s="22"/>
    </row>
    <row r="152" spans="17:18">
      <c r="Q152" s="7"/>
      <c r="R152" s="22"/>
    </row>
    <row r="153" spans="17:18">
      <c r="Q153" s="7"/>
      <c r="R153" s="22"/>
    </row>
    <row r="154" spans="17:18">
      <c r="Q154" s="7"/>
      <c r="R154" s="22"/>
    </row>
    <row r="155" spans="17:18">
      <c r="Q155" s="7"/>
      <c r="R155" s="22"/>
    </row>
    <row r="156" spans="17:18">
      <c r="Q156" s="7"/>
      <c r="R156" s="22"/>
    </row>
    <row r="157" spans="17:18">
      <c r="Q157" s="7"/>
      <c r="R157" s="22"/>
    </row>
    <row r="158" spans="17:18">
      <c r="Q158" s="7"/>
      <c r="R158" s="22"/>
    </row>
    <row r="159" spans="17:18">
      <c r="Q159" s="7"/>
      <c r="R159" s="22"/>
    </row>
    <row r="160" spans="17:18">
      <c r="Q160" s="7"/>
      <c r="R160" s="22"/>
    </row>
    <row r="161" spans="17:18">
      <c r="Q161" s="7"/>
      <c r="R161" s="22"/>
    </row>
    <row r="162" spans="17:18">
      <c r="Q162" s="7"/>
      <c r="R162" s="22"/>
    </row>
    <row r="163" spans="17:18">
      <c r="Q163" s="7"/>
      <c r="R163" s="22"/>
    </row>
    <row r="164" spans="17:18">
      <c r="Q164" s="7"/>
      <c r="R164" s="22"/>
    </row>
    <row r="165" spans="17:18">
      <c r="Q165" s="7"/>
      <c r="R165" s="22"/>
    </row>
    <row r="166" spans="17:18">
      <c r="Q166" s="7"/>
      <c r="R166" s="22"/>
    </row>
    <row r="167" spans="17:18">
      <c r="Q167" s="7"/>
      <c r="R167" s="22"/>
    </row>
    <row r="168" spans="17:18">
      <c r="Q168" s="7"/>
      <c r="R168" s="22"/>
    </row>
    <row r="169" spans="17:18">
      <c r="Q169" s="7"/>
      <c r="R169" s="22"/>
    </row>
    <row r="170" spans="17:18">
      <c r="Q170" s="7"/>
      <c r="R170" s="22"/>
    </row>
    <row r="171" spans="17:18">
      <c r="Q171" s="7"/>
      <c r="R171" s="22"/>
    </row>
    <row r="172" spans="17:18">
      <c r="Q172" s="7"/>
      <c r="R172" s="22"/>
    </row>
    <row r="173" spans="17:18">
      <c r="Q173" s="7"/>
      <c r="R173" s="22"/>
    </row>
    <row r="174" spans="17:18">
      <c r="Q174" s="7"/>
      <c r="R174" s="22"/>
    </row>
    <row r="175" spans="17:18">
      <c r="Q175" s="7"/>
      <c r="R175" s="22"/>
    </row>
    <row r="176" spans="17:18">
      <c r="Q176" s="7"/>
      <c r="R176" s="22"/>
    </row>
    <row r="177" spans="17:18">
      <c r="Q177" s="7"/>
      <c r="R177" s="22"/>
    </row>
    <row r="178" spans="17:18">
      <c r="Q178" s="7"/>
      <c r="R178" s="22"/>
    </row>
    <row r="179" spans="17:18">
      <c r="Q179" s="7"/>
      <c r="R179" s="22"/>
    </row>
    <row r="180" spans="17:18">
      <c r="Q180" s="7"/>
      <c r="R180" s="22"/>
    </row>
    <row r="181" spans="17:18">
      <c r="Q181" s="7"/>
      <c r="R181" s="22"/>
    </row>
    <row r="182" spans="17:18">
      <c r="Q182" s="7"/>
      <c r="R182" s="22"/>
    </row>
    <row r="183" spans="17:18">
      <c r="Q183" s="7"/>
      <c r="R183" s="22"/>
    </row>
    <row r="184" spans="17:18">
      <c r="Q184" s="7"/>
      <c r="R184" s="22"/>
    </row>
    <row r="185" spans="17:18">
      <c r="Q185" s="7"/>
      <c r="R185" s="22"/>
    </row>
    <row r="186" spans="17:18">
      <c r="Q186" s="7"/>
      <c r="R186" s="22"/>
    </row>
    <row r="187" spans="17:18">
      <c r="Q187" s="7"/>
      <c r="R187" s="22"/>
    </row>
    <row r="188" spans="17:18">
      <c r="Q188" s="7"/>
      <c r="R188" s="22"/>
    </row>
    <row r="189" spans="17:18">
      <c r="Q189" s="7"/>
      <c r="R189" s="22"/>
    </row>
    <row r="190" spans="17:18">
      <c r="Q190" s="7"/>
      <c r="R190" s="22"/>
    </row>
    <row r="191" spans="17:18">
      <c r="Q191" s="7"/>
      <c r="R191" s="22"/>
    </row>
    <row r="192" spans="17:18">
      <c r="Q192" s="7"/>
      <c r="R192" s="22"/>
    </row>
    <row r="193" spans="17:18">
      <c r="Q193" s="7"/>
      <c r="R193" s="22"/>
    </row>
    <row r="194" spans="17:18">
      <c r="Q194" s="7"/>
      <c r="R194" s="22"/>
    </row>
    <row r="195" spans="17:18">
      <c r="Q195" s="7"/>
      <c r="R195" s="22"/>
    </row>
    <row r="196" spans="17:18">
      <c r="Q196" s="7"/>
      <c r="R196" s="22"/>
    </row>
    <row r="197" spans="17:18">
      <c r="Q197" s="7"/>
      <c r="R197" s="22"/>
    </row>
    <row r="198" spans="17:18">
      <c r="Q198" s="7"/>
      <c r="R198" s="22"/>
    </row>
    <row r="199" spans="17:18">
      <c r="Q199" s="7"/>
      <c r="R199" s="22"/>
    </row>
    <row r="200" spans="17:18">
      <c r="Q200" s="7"/>
      <c r="R200" s="22"/>
    </row>
    <row r="201" spans="17:18">
      <c r="Q201" s="7"/>
      <c r="R201" s="22"/>
    </row>
    <row r="202" spans="17:18">
      <c r="Q202" s="7"/>
      <c r="R202" s="22"/>
    </row>
    <row r="203" spans="17:18">
      <c r="Q203" s="7"/>
      <c r="R203" s="22"/>
    </row>
    <row r="204" spans="17:18">
      <c r="Q204" s="7"/>
      <c r="R204" s="22"/>
    </row>
    <row r="205" spans="17:18">
      <c r="Q205" s="7"/>
      <c r="R205" s="22"/>
    </row>
    <row r="206" spans="17:18">
      <c r="Q206" s="7"/>
      <c r="R206" s="22"/>
    </row>
    <row r="207" spans="17:18">
      <c r="Q207" s="7"/>
      <c r="R207" s="22"/>
    </row>
    <row r="208" spans="17:18">
      <c r="Q208" s="7"/>
      <c r="R208" s="22"/>
    </row>
    <row r="209" spans="17:18">
      <c r="Q209" s="7"/>
      <c r="R209" s="22"/>
    </row>
    <row r="210" spans="17:18">
      <c r="Q210" s="7"/>
      <c r="R210" s="22"/>
    </row>
    <row r="211" spans="17:18">
      <c r="Q211" s="7"/>
      <c r="R211" s="22"/>
    </row>
    <row r="212" spans="17:18">
      <c r="Q212" s="7"/>
      <c r="R212" s="22"/>
    </row>
    <row r="213" spans="17:18">
      <c r="Q213" s="7"/>
      <c r="R213" s="22"/>
    </row>
    <row r="214" spans="17:18">
      <c r="Q214" s="7"/>
      <c r="R214" s="22"/>
    </row>
    <row r="215" spans="17:18">
      <c r="Q215" s="7"/>
      <c r="R215" s="22"/>
    </row>
    <row r="216" spans="17:18">
      <c r="Q216" s="7"/>
      <c r="R216" s="22"/>
    </row>
    <row r="217" spans="17:18">
      <c r="Q217" s="7"/>
      <c r="R217" s="22"/>
    </row>
    <row r="218" spans="17:18">
      <c r="Q218" s="7"/>
      <c r="R218" s="22"/>
    </row>
    <row r="219" spans="17:18">
      <c r="Q219" s="7"/>
      <c r="R219" s="22"/>
    </row>
    <row r="220" spans="17:18">
      <c r="Q220" s="7"/>
      <c r="R220" s="22"/>
    </row>
    <row r="221" spans="17:18">
      <c r="Q221" s="7"/>
      <c r="R221" s="22"/>
    </row>
    <row r="222" spans="17:18">
      <c r="Q222" s="7"/>
      <c r="R222" s="22"/>
    </row>
    <row r="223" spans="17:18">
      <c r="Q223" s="7"/>
      <c r="R223" s="22"/>
    </row>
    <row r="224" spans="17:18">
      <c r="Q224" s="7"/>
      <c r="R224" s="22"/>
    </row>
    <row r="225" spans="17:18">
      <c r="Q225" s="7"/>
      <c r="R225" s="22"/>
    </row>
    <row r="226" spans="17:18">
      <c r="Q226" s="7"/>
      <c r="R226" s="22"/>
    </row>
    <row r="227" spans="17:18">
      <c r="Q227" s="7"/>
      <c r="R227" s="22"/>
    </row>
    <row r="228" spans="17:18">
      <c r="Q228" s="7"/>
      <c r="R228" s="22"/>
    </row>
    <row r="229" spans="17:18">
      <c r="Q229" s="7"/>
      <c r="R229" s="22"/>
    </row>
    <row r="230" spans="17:18">
      <c r="Q230" s="7"/>
      <c r="R230" s="22"/>
    </row>
    <row r="231" spans="17:18">
      <c r="Q231" s="7"/>
      <c r="R231" s="22"/>
    </row>
    <row r="232" spans="17:18">
      <c r="Q232" s="7"/>
      <c r="R232" s="22"/>
    </row>
    <row r="233" spans="17:18">
      <c r="Q233" s="7"/>
      <c r="R233" s="22"/>
    </row>
    <row r="234" spans="17:18">
      <c r="Q234" s="7"/>
      <c r="R234" s="22"/>
    </row>
    <row r="235" spans="17:18">
      <c r="Q235" s="7"/>
      <c r="R235" s="22"/>
    </row>
    <row r="236" spans="17:18">
      <c r="Q236" s="7"/>
      <c r="R236" s="22"/>
    </row>
    <row r="237" spans="17:18">
      <c r="Q237" s="7"/>
      <c r="R237" s="22"/>
    </row>
    <row r="238" spans="17:18">
      <c r="Q238" s="7"/>
      <c r="R238" s="22"/>
    </row>
    <row r="239" spans="17:18">
      <c r="Q239" s="7"/>
      <c r="R239" s="22"/>
    </row>
    <row r="240" spans="17:18">
      <c r="Q240" s="7"/>
      <c r="R240" s="22"/>
    </row>
    <row r="241" spans="17:18">
      <c r="Q241" s="7"/>
      <c r="R241" s="22"/>
    </row>
    <row r="242" spans="17:18">
      <c r="Q242" s="7"/>
      <c r="R242" s="22"/>
    </row>
    <row r="243" spans="17:18">
      <c r="Q243" s="7"/>
      <c r="R243" s="22"/>
    </row>
    <row r="244" spans="17:18">
      <c r="Q244" s="7"/>
      <c r="R244" s="22"/>
    </row>
    <row r="245" spans="17:18">
      <c r="Q245" s="7"/>
      <c r="R245" s="22"/>
    </row>
    <row r="246" spans="17:18">
      <c r="Q246" s="7"/>
      <c r="R246" s="22"/>
    </row>
    <row r="247" spans="17:18">
      <c r="Q247" s="7"/>
      <c r="R247" s="22"/>
    </row>
    <row r="248" spans="17:18">
      <c r="Q248" s="7"/>
      <c r="R248" s="22"/>
    </row>
    <row r="249" spans="17:18">
      <c r="Q249" s="7"/>
      <c r="R249" s="22"/>
    </row>
    <row r="250" spans="17:18">
      <c r="Q250" s="7"/>
      <c r="R250" s="22"/>
    </row>
    <row r="251" spans="17:18">
      <c r="Q251" s="7"/>
      <c r="R251" s="22"/>
    </row>
    <row r="252" spans="17:18">
      <c r="Q252" s="7"/>
      <c r="R252" s="22"/>
    </row>
    <row r="253" spans="17:18">
      <c r="Q253" s="7"/>
      <c r="R253" s="22"/>
    </row>
    <row r="254" spans="17:18">
      <c r="Q254" s="7"/>
      <c r="R254" s="22"/>
    </row>
    <row r="255" spans="17:18">
      <c r="Q255" s="7"/>
      <c r="R255" s="22"/>
    </row>
    <row r="256" spans="17:18">
      <c r="Q256" s="7"/>
      <c r="R256" s="22"/>
    </row>
    <row r="257" spans="17:18">
      <c r="Q257" s="7"/>
      <c r="R257" s="22"/>
    </row>
    <row r="258" spans="17:18">
      <c r="Q258" s="7"/>
      <c r="R258" s="22"/>
    </row>
    <row r="259" spans="17:18">
      <c r="Q259" s="7"/>
      <c r="R259" s="22"/>
    </row>
    <row r="260" spans="17:18">
      <c r="Q260" s="7"/>
      <c r="R260" s="22"/>
    </row>
    <row r="261" spans="17:18">
      <c r="Q261" s="7"/>
      <c r="R261" s="22"/>
    </row>
    <row r="262" spans="17:18">
      <c r="Q262" s="7"/>
      <c r="R262" s="22"/>
    </row>
    <row r="263" spans="17:18">
      <c r="Q263" s="7"/>
      <c r="R263" s="22"/>
    </row>
    <row r="264" spans="17:18">
      <c r="Q264" s="7"/>
      <c r="R264" s="22"/>
    </row>
    <row r="265" spans="17:18">
      <c r="Q265" s="7"/>
      <c r="R265" s="22"/>
    </row>
    <row r="266" spans="17:18">
      <c r="Q266" s="7"/>
      <c r="R266" s="22"/>
    </row>
    <row r="267" spans="17:18">
      <c r="Q267" s="7"/>
      <c r="R267" s="22"/>
    </row>
    <row r="268" spans="17:18">
      <c r="Q268" s="7"/>
      <c r="R268" s="22"/>
    </row>
    <row r="269" spans="17:18">
      <c r="Q269" s="7"/>
      <c r="R269" s="22"/>
    </row>
    <row r="270" spans="17:18">
      <c r="Q270" s="7"/>
      <c r="R270" s="22"/>
    </row>
    <row r="271" spans="17:18">
      <c r="Q271" s="7"/>
      <c r="R271" s="22"/>
    </row>
    <row r="272" spans="17:18">
      <c r="Q272" s="7"/>
      <c r="R272" s="22"/>
    </row>
    <row r="273" spans="17:18">
      <c r="Q273" s="7"/>
      <c r="R273" s="22"/>
    </row>
    <row r="274" spans="17:18">
      <c r="Q274" s="7"/>
      <c r="R274" s="22"/>
    </row>
    <row r="275" spans="17:18">
      <c r="Q275" s="7"/>
      <c r="R275" s="22"/>
    </row>
    <row r="276" spans="17:18">
      <c r="Q276" s="7"/>
      <c r="R276" s="22"/>
    </row>
    <row r="277" spans="17:18">
      <c r="Q277" s="7"/>
      <c r="R277" s="22"/>
    </row>
    <row r="278" spans="17:18">
      <c r="Q278" s="7"/>
      <c r="R278" s="22"/>
    </row>
    <row r="279" spans="17:18">
      <c r="Q279" s="7"/>
      <c r="R279" s="22"/>
    </row>
    <row r="280" spans="17:18">
      <c r="Q280" s="7"/>
      <c r="R280" s="22"/>
    </row>
    <row r="281" spans="17:18">
      <c r="Q281" s="7"/>
      <c r="R281" s="22"/>
    </row>
    <row r="282" spans="17:18">
      <c r="Q282" s="7"/>
      <c r="R282" s="22"/>
    </row>
    <row r="283" spans="17:18">
      <c r="Q283" s="7"/>
      <c r="R283" s="22"/>
    </row>
    <row r="284" spans="17:18">
      <c r="Q284" s="7"/>
      <c r="R284" s="22"/>
    </row>
    <row r="285" spans="17:18">
      <c r="Q285" s="7"/>
      <c r="R285" s="22"/>
    </row>
    <row r="286" spans="17:18">
      <c r="Q286" s="7"/>
      <c r="R286" s="22"/>
    </row>
    <row r="287" spans="17:18">
      <c r="Q287" s="7"/>
      <c r="R287" s="22"/>
    </row>
    <row r="288" spans="17:18">
      <c r="Q288" s="7"/>
      <c r="R288" s="22"/>
    </row>
    <row r="289" spans="17:18">
      <c r="Q289" s="7"/>
      <c r="R289" s="22"/>
    </row>
    <row r="290" spans="17:18">
      <c r="Q290" s="7"/>
      <c r="R290" s="22"/>
    </row>
    <row r="291" spans="17:18">
      <c r="Q291" s="7"/>
      <c r="R291" s="22"/>
    </row>
    <row r="292" spans="17:18">
      <c r="Q292" s="7"/>
      <c r="R292" s="22"/>
    </row>
    <row r="293" spans="17:18">
      <c r="Q293" s="7"/>
      <c r="R293" s="22"/>
    </row>
    <row r="294" spans="17:18">
      <c r="Q294" s="7"/>
      <c r="R294" s="22"/>
    </row>
    <row r="295" spans="17:18">
      <c r="Q295" s="7"/>
      <c r="R295" s="22"/>
    </row>
    <row r="296" spans="17:18">
      <c r="Q296" s="7"/>
      <c r="R296" s="22"/>
    </row>
    <row r="297" spans="17:18">
      <c r="Q297" s="7"/>
      <c r="R297" s="22"/>
    </row>
    <row r="298" spans="17:18">
      <c r="Q298" s="7"/>
      <c r="R298" s="22"/>
    </row>
    <row r="299" spans="17:18">
      <c r="Q299" s="7"/>
      <c r="R299" s="22"/>
    </row>
    <row r="300" spans="17:18">
      <c r="Q300" s="7"/>
      <c r="R300" s="22"/>
    </row>
    <row r="301" spans="17:18">
      <c r="Q301" s="7"/>
      <c r="R301" s="22"/>
    </row>
    <row r="302" spans="17:18">
      <c r="Q302" s="7"/>
      <c r="R302" s="22"/>
    </row>
    <row r="303" spans="17:18">
      <c r="Q303" s="7"/>
      <c r="R303" s="22"/>
    </row>
    <row r="304" spans="17:18">
      <c r="Q304" s="7"/>
      <c r="R304" s="22"/>
    </row>
    <row r="305" spans="17:18">
      <c r="Q305" s="7"/>
      <c r="R305" s="22"/>
    </row>
    <row r="306" spans="17:18">
      <c r="Q306" s="7"/>
      <c r="R306" s="22"/>
    </row>
    <row r="307" spans="17:18">
      <c r="Q307" s="7"/>
      <c r="R307" s="22"/>
    </row>
    <row r="308" spans="17:18">
      <c r="Q308" s="7"/>
      <c r="R308" s="22"/>
    </row>
    <row r="309" spans="17:18">
      <c r="Q309" s="7"/>
      <c r="R309" s="22"/>
    </row>
    <row r="310" spans="17:18">
      <c r="Q310" s="7"/>
      <c r="R310" s="22"/>
    </row>
    <row r="311" spans="17:18">
      <c r="Q311" s="7"/>
      <c r="R311" s="22"/>
    </row>
    <row r="312" spans="17:18">
      <c r="Q312" s="7"/>
      <c r="R312" s="22"/>
    </row>
    <row r="313" spans="17:18">
      <c r="Q313" s="7"/>
      <c r="R313" s="22"/>
    </row>
    <row r="314" spans="17:18">
      <c r="Q314" s="7"/>
      <c r="R314" s="22"/>
    </row>
    <row r="315" spans="17:18">
      <c r="Q315" s="7"/>
      <c r="R315" s="22"/>
    </row>
    <row r="316" spans="17:18">
      <c r="Q316" s="7"/>
      <c r="R316" s="22"/>
    </row>
    <row r="317" spans="17:18">
      <c r="Q317" s="7"/>
      <c r="R317" s="22"/>
    </row>
    <row r="318" spans="17:18">
      <c r="Q318" s="7"/>
      <c r="R318" s="22"/>
    </row>
    <row r="319" spans="17:18">
      <c r="Q319" s="7"/>
      <c r="R319" s="22"/>
    </row>
    <row r="320" spans="17:18">
      <c r="Q320" s="7"/>
      <c r="R320" s="22"/>
    </row>
    <row r="321" spans="17:18">
      <c r="Q321" s="7"/>
      <c r="R321" s="22"/>
    </row>
    <row r="322" spans="17:18">
      <c r="Q322" s="7"/>
      <c r="R322" s="22"/>
    </row>
    <row r="323" spans="17:18">
      <c r="Q323" s="7"/>
      <c r="R323" s="22"/>
    </row>
    <row r="324" spans="17:18">
      <c r="Q324" s="7"/>
      <c r="R324" s="22"/>
    </row>
    <row r="325" spans="17:18">
      <c r="Q325" s="7"/>
      <c r="R325" s="22"/>
    </row>
    <row r="326" spans="17:18">
      <c r="Q326" s="7"/>
      <c r="R326" s="22"/>
    </row>
    <row r="327" spans="17:18">
      <c r="Q327" s="7"/>
      <c r="R327" s="22"/>
    </row>
    <row r="328" spans="17:18">
      <c r="Q328" s="7"/>
      <c r="R328" s="22"/>
    </row>
    <row r="329" spans="17:18">
      <c r="Q329" s="7"/>
      <c r="R329" s="22"/>
    </row>
    <row r="330" spans="17:18">
      <c r="Q330" s="7"/>
      <c r="R330" s="22"/>
    </row>
    <row r="331" spans="17:18">
      <c r="Q331" s="7"/>
      <c r="R331" s="22"/>
    </row>
    <row r="332" spans="17:18">
      <c r="Q332" s="7"/>
      <c r="R332" s="22"/>
    </row>
    <row r="333" spans="17:18">
      <c r="Q333" s="7"/>
      <c r="R333" s="22"/>
    </row>
    <row r="334" spans="17:18">
      <c r="Q334" s="7"/>
      <c r="R334" s="22"/>
    </row>
    <row r="335" spans="17:18">
      <c r="Q335" s="7"/>
      <c r="R335" s="22"/>
    </row>
    <row r="336" spans="17:18">
      <c r="Q336" s="7"/>
      <c r="R336" s="22"/>
    </row>
    <row r="337" spans="17:18">
      <c r="Q337" s="7"/>
      <c r="R337" s="22"/>
    </row>
    <row r="338" spans="17:18">
      <c r="Q338" s="7"/>
      <c r="R338" s="22"/>
    </row>
    <row r="339" spans="17:18">
      <c r="Q339" s="7"/>
      <c r="R339" s="22"/>
    </row>
    <row r="340" spans="17:18">
      <c r="Q340" s="7"/>
      <c r="R340" s="22"/>
    </row>
  </sheetData>
  <sheetProtection algorithmName="SHA-512" hashValue="0ib2YJo329AFL+MSzf1zJuPzVX41MpEqWNHMZUqT/gUOacKmPKTxLwpdA3Uss/hDrbkvWik21STXK6at7lk05w==" saltValue="MM0CX1BJ8xvcD8SgKH15bA==" spinCount="100000" sheet="1" objects="1" scenarios="1" selectLockedCells="1"/>
  <mergeCells count="56">
    <mergeCell ref="O33:P33"/>
    <mergeCell ref="O34:P34"/>
    <mergeCell ref="O36:P36"/>
    <mergeCell ref="D3:J3"/>
    <mergeCell ref="D4:J4"/>
    <mergeCell ref="D5:J5"/>
    <mergeCell ref="D6:J6"/>
    <mergeCell ref="D7:J7"/>
    <mergeCell ref="D8:J8"/>
    <mergeCell ref="D9:J9"/>
    <mergeCell ref="D10:J10"/>
    <mergeCell ref="D11:J11"/>
    <mergeCell ref="D12:J12"/>
    <mergeCell ref="M5:P5"/>
    <mergeCell ref="O38:P38"/>
    <mergeCell ref="O40:P40"/>
    <mergeCell ref="O39:P39"/>
    <mergeCell ref="B65:G65"/>
    <mergeCell ref="O16:P16"/>
    <mergeCell ref="O17:P17"/>
    <mergeCell ref="O18:P18"/>
    <mergeCell ref="O19:P19"/>
    <mergeCell ref="O20:P20"/>
    <mergeCell ref="O21:P21"/>
    <mergeCell ref="O22:P22"/>
    <mergeCell ref="O30:P30"/>
    <mergeCell ref="O35:P35"/>
    <mergeCell ref="B62:G63"/>
    <mergeCell ref="O23:P23"/>
    <mergeCell ref="O29:P29"/>
    <mergeCell ref="O48:P48"/>
    <mergeCell ref="O49:P49"/>
    <mergeCell ref="O50:P50"/>
    <mergeCell ref="O57:P57"/>
    <mergeCell ref="O53:P53"/>
    <mergeCell ref="O56:P56"/>
    <mergeCell ref="O51:P51"/>
    <mergeCell ref="O52:P52"/>
    <mergeCell ref="O54:P54"/>
    <mergeCell ref="O55:P55"/>
    <mergeCell ref="O58:P58"/>
    <mergeCell ref="O59:P59"/>
    <mergeCell ref="S3:S4"/>
    <mergeCell ref="O32:P32"/>
    <mergeCell ref="O24:P24"/>
    <mergeCell ref="O28:P28"/>
    <mergeCell ref="O25:P25"/>
    <mergeCell ref="O26:P26"/>
    <mergeCell ref="O31:P31"/>
    <mergeCell ref="O27:P27"/>
    <mergeCell ref="L13:P13"/>
    <mergeCell ref="L3:M3"/>
    <mergeCell ref="L9:P9"/>
    <mergeCell ref="L7:N7"/>
    <mergeCell ref="L4:O4"/>
    <mergeCell ref="O37:P37"/>
  </mergeCells>
  <conditionalFormatting sqref="F19:F37 F41:F44 F50:F57">
    <cfRule type="cellIs" dxfId="47" priority="36" stopIfTrue="1" operator="equal">
      <formula>0</formula>
    </cfRule>
    <cfRule type="cellIs" dxfId="46" priority="37" stopIfTrue="1" operator="notBetween">
      <formula>#REF!</formula>
      <formula>#REF!</formula>
    </cfRule>
  </conditionalFormatting>
  <conditionalFormatting sqref="L50:L57 L19:L37 L41:L43 N50:N57">
    <cfRule type="expression" dxfId="45" priority="40" stopIfTrue="1">
      <formula>AND(L19&gt;0,L19&lt;#REF!)</formula>
    </cfRule>
  </conditionalFormatting>
  <conditionalFormatting sqref="L50:L57">
    <cfRule type="expression" dxfId="44" priority="4" stopIfTrue="1">
      <formula>AND(#REF!=1,(#REF!-#REF!)&lt;#REF!)</formula>
    </cfRule>
  </conditionalFormatting>
  <conditionalFormatting sqref="O46:P47 P60:P62">
    <cfRule type="cellIs" dxfId="43" priority="30" stopIfTrue="1" operator="notEqual">
      <formula>""</formula>
    </cfRule>
  </conditionalFormatting>
  <dataValidations count="2">
    <dataValidation type="list" operator="equal" allowBlank="1" showInputMessage="1" showErrorMessage="1" errorTitle="Dämmstärke" error="Wählen Sie aus der Liste eine mögliche Dämmstärke._x000a_Für andere Dämmstärken wenden Sie sich an unsere Ingenieure." sqref="L41:L43" xr:uid="{00000000-0002-0000-0300-000000000000}">
      <formula1>#REF!</formula1>
    </dataValidation>
    <dataValidation operator="equal" allowBlank="1" showInputMessage="1" showErrorMessage="1" errorTitle="Dämmstärke" error="Wählen Sie aus der Liste eine mögliche Dämmstärke._x000a_Für andere Dämmstärken wenden Sie sich an unsere Ingenieure." sqref="L18:L37 L50:L57" xr:uid="{00000000-0002-0000-0300-000001000000}"/>
  </dataValidations>
  <hyperlinks>
    <hyperlink ref="S3:S4" location="'Page de démarrage'!A1" display="retour à la page de démarrage" xr:uid="{00000000-0004-0000-0300-000000000000}"/>
  </hyperlinks>
  <pageMargins left="0.70866141732283472" right="0.31496062992125984" top="0.39370078740157483" bottom="0.39370078740157483" header="0.31496062992125984" footer="0.31496062992125984"/>
  <pageSetup paperSize="9" scale="7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O330"/>
  <sheetViews>
    <sheetView workbookViewId="0">
      <selection activeCell="D3" sqref="D3:J3"/>
    </sheetView>
  </sheetViews>
  <sheetFormatPr baseColWidth="10" defaultColWidth="11.42578125" defaultRowHeight="12.75"/>
  <cols>
    <col min="1" max="1" width="8.28515625" style="28" customWidth="1"/>
    <col min="2" max="2" width="6.28515625" style="28" customWidth="1"/>
    <col min="3" max="3" width="10.7109375" style="28" customWidth="1"/>
    <col min="4" max="13" width="6.28515625" style="28" customWidth="1"/>
    <col min="14" max="14" width="10.7109375" style="28" customWidth="1"/>
    <col min="15" max="16" width="5.7109375" style="28" customWidth="1"/>
    <col min="17" max="17" width="3.42578125" style="28" customWidth="1"/>
    <col min="18" max="18" width="11" style="27" customWidth="1"/>
    <col min="19" max="19" width="16.85546875" style="27" customWidth="1"/>
    <col min="20" max="41" width="11.42578125" style="27"/>
    <col min="42" max="16384" width="11.42578125" style="28"/>
  </cols>
  <sheetData>
    <row r="1" spans="1:19" ht="23.25" customHeight="1">
      <c r="A1" s="39"/>
      <c r="B1" s="86" t="s">
        <v>117</v>
      </c>
      <c r="C1" s="26"/>
      <c r="D1" s="26"/>
      <c r="E1" s="26"/>
      <c r="F1" s="26"/>
      <c r="G1" s="26"/>
      <c r="H1" s="26"/>
      <c r="I1" s="26"/>
      <c r="J1" s="26"/>
      <c r="K1" s="26"/>
      <c r="L1" s="90"/>
      <c r="M1" s="89"/>
      <c r="N1" s="89"/>
      <c r="O1" s="89"/>
      <c r="P1" s="91" t="s">
        <v>51</v>
      </c>
      <c r="Q1" s="1"/>
      <c r="R1" s="22"/>
    </row>
    <row r="2" spans="1:19" ht="12" customHeight="1" thickBot="1">
      <c r="A2" s="39"/>
      <c r="B2" s="69"/>
      <c r="C2" s="69"/>
      <c r="D2" s="70"/>
      <c r="E2" s="70"/>
      <c r="F2" s="70"/>
      <c r="G2" s="70"/>
      <c r="H2" s="70"/>
      <c r="I2" s="70"/>
      <c r="J2" s="70"/>
      <c r="K2" s="30"/>
      <c r="L2" s="70"/>
      <c r="M2" s="73"/>
      <c r="N2" s="73"/>
      <c r="O2" s="70"/>
      <c r="P2" s="70"/>
      <c r="Q2" s="1"/>
      <c r="R2" s="22"/>
    </row>
    <row r="3" spans="1:19" ht="15.75" customHeight="1">
      <c r="A3" s="39"/>
      <c r="B3" s="76" t="s">
        <v>86</v>
      </c>
      <c r="C3" s="64"/>
      <c r="D3" s="534"/>
      <c r="E3" s="534"/>
      <c r="F3" s="534"/>
      <c r="G3" s="534"/>
      <c r="H3" s="534"/>
      <c r="I3" s="534"/>
      <c r="J3" s="534"/>
      <c r="K3" s="12"/>
      <c r="L3" s="559" t="s">
        <v>91</v>
      </c>
      <c r="M3" s="559"/>
      <c r="N3" s="29"/>
      <c r="O3" s="29"/>
      <c r="P3" s="78" t="s">
        <v>92</v>
      </c>
      <c r="Q3" s="1"/>
      <c r="R3" s="22"/>
      <c r="S3" s="542" t="s">
        <v>168</v>
      </c>
    </row>
    <row r="4" spans="1:19" ht="15.75" customHeight="1" thickBot="1">
      <c r="A4" s="39"/>
      <c r="B4" s="65"/>
      <c r="C4" s="65"/>
      <c r="D4" s="535"/>
      <c r="E4" s="535"/>
      <c r="F4" s="535"/>
      <c r="G4" s="535"/>
      <c r="H4" s="535"/>
      <c r="I4" s="535"/>
      <c r="J4" s="535"/>
      <c r="K4" s="12"/>
      <c r="L4" s="617"/>
      <c r="M4" s="617"/>
      <c r="N4" s="617"/>
      <c r="O4" s="617"/>
      <c r="P4" s="328"/>
      <c r="Q4" s="2"/>
      <c r="R4" s="67"/>
      <c r="S4" s="543"/>
    </row>
    <row r="5" spans="1:19" ht="15.75" customHeight="1" thickBot="1">
      <c r="A5" s="39"/>
      <c r="B5" s="68"/>
      <c r="C5" s="68"/>
      <c r="D5" s="540"/>
      <c r="E5" s="540"/>
      <c r="F5" s="540"/>
      <c r="G5" s="540"/>
      <c r="H5" s="540"/>
      <c r="I5" s="540"/>
      <c r="J5" s="540"/>
      <c r="K5" s="12"/>
      <c r="L5" s="77" t="s">
        <v>93</v>
      </c>
      <c r="M5" s="609"/>
      <c r="N5" s="609"/>
      <c r="O5" s="609"/>
      <c r="P5" s="609"/>
      <c r="Q5" s="1"/>
      <c r="R5" s="22"/>
    </row>
    <row r="6" spans="1:19" ht="15.75" customHeight="1">
      <c r="A6" s="39"/>
      <c r="B6" s="76" t="s">
        <v>87</v>
      </c>
      <c r="C6" s="64"/>
      <c r="D6" s="534"/>
      <c r="E6" s="534"/>
      <c r="F6" s="534"/>
      <c r="G6" s="534"/>
      <c r="H6" s="534"/>
      <c r="I6" s="534"/>
      <c r="J6" s="534"/>
      <c r="K6" s="12"/>
      <c r="L6" s="165" t="s">
        <v>94</v>
      </c>
      <c r="M6" s="29"/>
      <c r="N6" s="29"/>
      <c r="O6" s="79" t="s">
        <v>95</v>
      </c>
      <c r="P6" s="80" t="s">
        <v>96</v>
      </c>
      <c r="Q6" s="1"/>
      <c r="R6" s="24"/>
    </row>
    <row r="7" spans="1:19" ht="15.75" customHeight="1">
      <c r="A7" s="39"/>
      <c r="B7" s="76" t="s">
        <v>88</v>
      </c>
      <c r="C7" s="64"/>
      <c r="D7" s="535"/>
      <c r="E7" s="535"/>
      <c r="F7" s="535"/>
      <c r="G7" s="535"/>
      <c r="H7" s="535"/>
      <c r="I7" s="535"/>
      <c r="J7" s="535"/>
      <c r="K7" s="12"/>
      <c r="L7" s="616"/>
      <c r="M7" s="616"/>
      <c r="N7" s="616"/>
      <c r="O7" s="329"/>
      <c r="P7" s="330"/>
      <c r="Q7" s="3"/>
      <c r="R7" s="24"/>
    </row>
    <row r="8" spans="1:19" ht="15.75" customHeight="1">
      <c r="A8" s="39"/>
      <c r="B8" s="76" t="s">
        <v>89</v>
      </c>
      <c r="C8" s="64"/>
      <c r="D8" s="535"/>
      <c r="E8" s="535"/>
      <c r="F8" s="535"/>
      <c r="G8" s="535"/>
      <c r="H8" s="535"/>
      <c r="I8" s="535"/>
      <c r="J8" s="535"/>
      <c r="K8" s="12"/>
      <c r="L8" s="165" t="s">
        <v>97</v>
      </c>
      <c r="M8" s="29"/>
      <c r="N8" s="29"/>
      <c r="O8" s="29"/>
      <c r="P8" s="29"/>
      <c r="Q8" s="3"/>
      <c r="R8" s="24"/>
    </row>
    <row r="9" spans="1:19" ht="15.75" customHeight="1" thickBot="1">
      <c r="A9" s="39"/>
      <c r="B9" s="72"/>
      <c r="C9" s="72"/>
      <c r="D9" s="540"/>
      <c r="E9" s="540"/>
      <c r="F9" s="540"/>
      <c r="G9" s="540"/>
      <c r="H9" s="540"/>
      <c r="I9" s="540"/>
      <c r="J9" s="540"/>
      <c r="K9" s="12"/>
      <c r="L9" s="615"/>
      <c r="M9" s="615"/>
      <c r="N9" s="615"/>
      <c r="O9" s="615"/>
      <c r="P9" s="615"/>
      <c r="Q9" s="4"/>
      <c r="R9" s="350" t="s">
        <v>196</v>
      </c>
    </row>
    <row r="10" spans="1:19" ht="15.75" customHeight="1">
      <c r="A10" s="39"/>
      <c r="B10" s="76" t="s">
        <v>90</v>
      </c>
      <c r="C10" s="64"/>
      <c r="D10" s="534"/>
      <c r="E10" s="534"/>
      <c r="F10" s="534"/>
      <c r="G10" s="534"/>
      <c r="H10" s="534"/>
      <c r="I10" s="534"/>
      <c r="J10" s="534"/>
      <c r="K10" s="12"/>
      <c r="L10" s="331" t="s">
        <v>118</v>
      </c>
      <c r="M10" s="38"/>
      <c r="N10" s="38"/>
      <c r="O10" s="38"/>
      <c r="P10" s="38"/>
      <c r="Q10" s="74"/>
      <c r="R10" s="24"/>
    </row>
    <row r="11" spans="1:19" ht="15.75" customHeight="1">
      <c r="A11" s="39"/>
      <c r="B11" s="65"/>
      <c r="C11" s="65"/>
      <c r="D11" s="535"/>
      <c r="E11" s="535"/>
      <c r="F11" s="535"/>
      <c r="G11" s="535"/>
      <c r="H11" s="535"/>
      <c r="I11" s="535"/>
      <c r="J11" s="535"/>
      <c r="K11" s="12"/>
      <c r="L11" s="81" t="s">
        <v>119</v>
      </c>
      <c r="M11" s="38"/>
      <c r="N11" s="38"/>
      <c r="O11" s="38"/>
      <c r="P11" s="38"/>
      <c r="Q11" s="74"/>
      <c r="R11" s="24"/>
    </row>
    <row r="12" spans="1:19" ht="15.75" customHeight="1">
      <c r="A12" s="39"/>
      <c r="B12" s="71"/>
      <c r="C12" s="71"/>
      <c r="D12" s="541"/>
      <c r="E12" s="541"/>
      <c r="F12" s="541"/>
      <c r="G12" s="541"/>
      <c r="H12" s="541"/>
      <c r="I12" s="541"/>
      <c r="J12" s="541"/>
      <c r="K12" s="13"/>
      <c r="L12" s="81" t="s">
        <v>120</v>
      </c>
      <c r="M12" s="61"/>
      <c r="N12" s="61"/>
      <c r="O12" s="61"/>
      <c r="P12" s="61"/>
      <c r="Q12" s="74"/>
      <c r="R12" s="24"/>
    </row>
    <row r="13" spans="1:19" ht="47.25" customHeight="1">
      <c r="A13" s="39"/>
      <c r="B13" s="85" t="s">
        <v>189</v>
      </c>
      <c r="C13" s="61"/>
      <c r="D13" s="61"/>
      <c r="E13" s="66"/>
      <c r="F13" s="66"/>
      <c r="G13" s="66"/>
      <c r="H13" s="66"/>
      <c r="I13" s="66"/>
      <c r="J13" s="66"/>
      <c r="K13" s="13"/>
      <c r="L13" s="614" t="s">
        <v>165</v>
      </c>
      <c r="M13" s="614"/>
      <c r="N13" s="614"/>
      <c r="O13" s="614"/>
      <c r="P13" s="614"/>
      <c r="Q13" s="3"/>
      <c r="R13" s="24"/>
    </row>
    <row r="14" spans="1:19" ht="15.75" customHeight="1">
      <c r="A14" s="39"/>
      <c r="B14" s="85" t="s">
        <v>194</v>
      </c>
      <c r="C14" s="54"/>
      <c r="D14" s="84"/>
      <c r="E14" s="84"/>
      <c r="F14" s="84"/>
      <c r="G14" s="10"/>
      <c r="H14" s="33"/>
      <c r="I14" s="33"/>
      <c r="J14" s="33"/>
      <c r="K14" s="33"/>
      <c r="L14" s="33"/>
      <c r="M14" s="12"/>
      <c r="N14" s="34"/>
      <c r="O14" s="12"/>
      <c r="P14" s="12"/>
      <c r="Q14" s="3"/>
      <c r="R14" s="24"/>
    </row>
    <row r="15" spans="1:19" ht="5.25" customHeight="1">
      <c r="A15" s="39"/>
      <c r="B15" s="31"/>
      <c r="C15" s="31"/>
      <c r="D15" s="32"/>
      <c r="E15" s="25"/>
      <c r="F15" s="25"/>
      <c r="G15" s="10"/>
      <c r="H15" s="33"/>
      <c r="I15" s="33"/>
      <c r="J15" s="33"/>
      <c r="K15" s="33"/>
      <c r="L15" s="33"/>
      <c r="M15" s="12"/>
      <c r="N15" s="34"/>
      <c r="O15" s="12"/>
      <c r="P15" s="12"/>
      <c r="Q15" s="3"/>
      <c r="R15" s="24"/>
    </row>
    <row r="16" spans="1:19" ht="15.75" customHeight="1">
      <c r="A16" s="39"/>
      <c r="B16" s="153" t="s">
        <v>26</v>
      </c>
      <c r="C16" s="155" t="s">
        <v>101</v>
      </c>
      <c r="D16" s="92" t="s">
        <v>2</v>
      </c>
      <c r="E16" s="159" t="s">
        <v>3</v>
      </c>
      <c r="F16" s="160" t="s">
        <v>107</v>
      </c>
      <c r="G16" s="92" t="s">
        <v>4</v>
      </c>
      <c r="H16" s="92" t="s">
        <v>5</v>
      </c>
      <c r="I16" s="92" t="s">
        <v>6</v>
      </c>
      <c r="J16" s="92" t="s">
        <v>7</v>
      </c>
      <c r="K16" s="92" t="s">
        <v>8</v>
      </c>
      <c r="L16" s="92" t="s">
        <v>102</v>
      </c>
      <c r="M16" s="155" t="s">
        <v>103</v>
      </c>
      <c r="N16" s="92" t="s">
        <v>104</v>
      </c>
      <c r="O16" s="536" t="s">
        <v>34</v>
      </c>
      <c r="P16" s="547"/>
      <c r="Q16" s="5"/>
      <c r="R16" s="24"/>
    </row>
    <row r="17" spans="1:18" ht="15.75" customHeight="1">
      <c r="A17" s="39"/>
      <c r="B17" s="154" t="s">
        <v>106</v>
      </c>
      <c r="C17" s="156"/>
      <c r="D17" s="96" t="s">
        <v>1</v>
      </c>
      <c r="E17" s="157" t="s">
        <v>1</v>
      </c>
      <c r="F17" s="158" t="s">
        <v>1</v>
      </c>
      <c r="G17" s="96" t="s">
        <v>1</v>
      </c>
      <c r="H17" s="96" t="s">
        <v>1</v>
      </c>
      <c r="I17" s="96" t="s">
        <v>1</v>
      </c>
      <c r="J17" s="96" t="s">
        <v>1</v>
      </c>
      <c r="K17" s="96" t="s">
        <v>1</v>
      </c>
      <c r="L17" s="96" t="s">
        <v>0</v>
      </c>
      <c r="M17" s="156" t="s">
        <v>9</v>
      </c>
      <c r="N17" s="96"/>
      <c r="O17" s="548" t="s">
        <v>35</v>
      </c>
      <c r="P17" s="549"/>
      <c r="Q17" s="5"/>
      <c r="R17" s="24"/>
    </row>
    <row r="18" spans="1:18" ht="15.75" customHeight="1">
      <c r="A18" s="39"/>
      <c r="B18" s="294"/>
      <c r="C18" s="103" t="s">
        <v>169</v>
      </c>
      <c r="D18" s="82">
        <v>140</v>
      </c>
      <c r="E18" s="113">
        <v>12</v>
      </c>
      <c r="F18" s="114">
        <v>150</v>
      </c>
      <c r="G18" s="83">
        <v>112</v>
      </c>
      <c r="H18" s="83" t="s">
        <v>197</v>
      </c>
      <c r="I18" s="83">
        <v>600</v>
      </c>
      <c r="J18" s="83">
        <v>600</v>
      </c>
      <c r="K18" s="83">
        <v>36</v>
      </c>
      <c r="L18" s="499">
        <v>1.2</v>
      </c>
      <c r="M18" s="516">
        <v>8.4600000000000009</v>
      </c>
      <c r="N18" s="271"/>
      <c r="O18" s="544">
        <f>L18*N18</f>
        <v>0</v>
      </c>
      <c r="P18" s="545"/>
      <c r="Q18" s="5"/>
      <c r="R18" s="24"/>
    </row>
    <row r="19" spans="1:18" ht="15.75" customHeight="1">
      <c r="A19" s="39"/>
      <c r="B19" s="284"/>
      <c r="C19" s="104" t="s">
        <v>170</v>
      </c>
      <c r="D19" s="97">
        <v>140</v>
      </c>
      <c r="E19" s="115">
        <v>12</v>
      </c>
      <c r="F19" s="116">
        <v>150</v>
      </c>
      <c r="G19" s="98">
        <v>112</v>
      </c>
      <c r="H19" s="98" t="s">
        <v>197</v>
      </c>
      <c r="I19" s="98">
        <v>600</v>
      </c>
      <c r="J19" s="98">
        <v>500</v>
      </c>
      <c r="K19" s="98">
        <v>36</v>
      </c>
      <c r="L19" s="500">
        <v>0.9</v>
      </c>
      <c r="M19" s="515">
        <v>7.81</v>
      </c>
      <c r="N19" s="272"/>
      <c r="O19" s="550">
        <f>L19*N19</f>
        <v>0</v>
      </c>
      <c r="P19" s="551"/>
      <c r="Q19" s="5"/>
      <c r="R19" s="24"/>
    </row>
    <row r="20" spans="1:18" s="27" customFormat="1" ht="15.75" customHeight="1">
      <c r="A20" s="39"/>
      <c r="B20" s="288"/>
      <c r="C20" s="106" t="s">
        <v>171</v>
      </c>
      <c r="D20" s="50">
        <v>170</v>
      </c>
      <c r="E20" s="119">
        <v>12</v>
      </c>
      <c r="F20" s="120">
        <v>150</v>
      </c>
      <c r="G20" s="51">
        <v>142</v>
      </c>
      <c r="H20" s="51" t="s">
        <v>197</v>
      </c>
      <c r="I20" s="51">
        <v>600</v>
      </c>
      <c r="J20" s="51">
        <v>600</v>
      </c>
      <c r="K20" s="51">
        <v>36</v>
      </c>
      <c r="L20" s="502">
        <v>1.2</v>
      </c>
      <c r="M20" s="517">
        <v>8.6999999999999993</v>
      </c>
      <c r="N20" s="275"/>
      <c r="O20" s="626">
        <f>L20*N20</f>
        <v>0</v>
      </c>
      <c r="P20" s="627"/>
      <c r="Q20" s="5"/>
      <c r="R20" s="24"/>
    </row>
    <row r="21" spans="1:18" s="27" customFormat="1" ht="15.75" customHeight="1">
      <c r="A21" s="39"/>
      <c r="B21" s="351"/>
      <c r="C21" s="352" t="s">
        <v>172</v>
      </c>
      <c r="D21" s="353">
        <v>170</v>
      </c>
      <c r="E21" s="354">
        <v>12</v>
      </c>
      <c r="F21" s="355">
        <v>150</v>
      </c>
      <c r="G21" s="356">
        <v>142</v>
      </c>
      <c r="H21" s="356" t="s">
        <v>197</v>
      </c>
      <c r="I21" s="356">
        <v>600</v>
      </c>
      <c r="J21" s="356">
        <v>500</v>
      </c>
      <c r="K21" s="356">
        <v>36</v>
      </c>
      <c r="L21" s="518">
        <v>0.9</v>
      </c>
      <c r="M21" s="519">
        <v>8.0399999999999991</v>
      </c>
      <c r="N21" s="358"/>
      <c r="O21" s="629">
        <f t="shared" ref="O21:O27" si="0">L21*N21</f>
        <v>0</v>
      </c>
      <c r="P21" s="630"/>
      <c r="Q21" s="5"/>
      <c r="R21" s="24"/>
    </row>
    <row r="22" spans="1:18" s="27" customFormat="1" ht="15.75" customHeight="1">
      <c r="A22" s="39"/>
      <c r="B22" s="294"/>
      <c r="C22" s="111" t="s">
        <v>173</v>
      </c>
      <c r="D22" s="82">
        <v>200</v>
      </c>
      <c r="E22" s="129">
        <v>12</v>
      </c>
      <c r="F22" s="130">
        <v>150</v>
      </c>
      <c r="G22" s="83">
        <v>172</v>
      </c>
      <c r="H22" s="83" t="s">
        <v>197</v>
      </c>
      <c r="I22" s="51">
        <v>600</v>
      </c>
      <c r="J22" s="51">
        <v>600</v>
      </c>
      <c r="K22" s="83">
        <v>36</v>
      </c>
      <c r="L22" s="499">
        <v>1.2</v>
      </c>
      <c r="M22" s="514">
        <v>8.94</v>
      </c>
      <c r="N22" s="271"/>
      <c r="O22" s="631">
        <f t="shared" si="0"/>
        <v>0</v>
      </c>
      <c r="P22" s="632"/>
      <c r="Q22" s="5"/>
      <c r="R22" s="24"/>
    </row>
    <row r="23" spans="1:18" s="27" customFormat="1" ht="15.75" customHeight="1">
      <c r="A23" s="39"/>
      <c r="B23" s="359"/>
      <c r="C23" s="360" t="s">
        <v>174</v>
      </c>
      <c r="D23" s="361">
        <v>200</v>
      </c>
      <c r="E23" s="362">
        <v>12</v>
      </c>
      <c r="F23" s="363">
        <v>150</v>
      </c>
      <c r="G23" s="364">
        <v>172</v>
      </c>
      <c r="H23" s="364" t="s">
        <v>197</v>
      </c>
      <c r="I23" s="356">
        <v>600</v>
      </c>
      <c r="J23" s="356">
        <v>500</v>
      </c>
      <c r="K23" s="364">
        <v>36</v>
      </c>
      <c r="L23" s="520">
        <v>0.9</v>
      </c>
      <c r="M23" s="521">
        <v>8.2899999999999991</v>
      </c>
      <c r="N23" s="366"/>
      <c r="O23" s="629">
        <f t="shared" si="0"/>
        <v>0</v>
      </c>
      <c r="P23" s="630"/>
      <c r="Q23" s="5"/>
      <c r="R23" s="24"/>
    </row>
    <row r="24" spans="1:18" s="27" customFormat="1" ht="15.75" customHeight="1">
      <c r="A24" s="39"/>
      <c r="B24" s="294"/>
      <c r="C24" s="111" t="s">
        <v>175</v>
      </c>
      <c r="D24" s="82">
        <v>230</v>
      </c>
      <c r="E24" s="129">
        <v>12</v>
      </c>
      <c r="F24" s="130">
        <v>150</v>
      </c>
      <c r="G24" s="83">
        <v>202</v>
      </c>
      <c r="H24" s="83" t="s">
        <v>197</v>
      </c>
      <c r="I24" s="51">
        <v>600</v>
      </c>
      <c r="J24" s="51">
        <v>600</v>
      </c>
      <c r="K24" s="83">
        <v>36</v>
      </c>
      <c r="L24" s="499">
        <v>1.2</v>
      </c>
      <c r="M24" s="514">
        <v>9.18</v>
      </c>
      <c r="N24" s="271"/>
      <c r="O24" s="631">
        <f t="shared" si="0"/>
        <v>0</v>
      </c>
      <c r="P24" s="632"/>
      <c r="Q24" s="5"/>
      <c r="R24" s="24"/>
    </row>
    <row r="25" spans="1:18" s="27" customFormat="1" ht="15.75" customHeight="1">
      <c r="A25" s="39"/>
      <c r="B25" s="367"/>
      <c r="C25" s="368" t="s">
        <v>176</v>
      </c>
      <c r="D25" s="369">
        <v>230</v>
      </c>
      <c r="E25" s="370">
        <v>12</v>
      </c>
      <c r="F25" s="371">
        <v>150</v>
      </c>
      <c r="G25" s="372">
        <v>202</v>
      </c>
      <c r="H25" s="372" t="s">
        <v>197</v>
      </c>
      <c r="I25" s="356">
        <v>600</v>
      </c>
      <c r="J25" s="356">
        <v>500</v>
      </c>
      <c r="K25" s="372">
        <v>36</v>
      </c>
      <c r="L25" s="522">
        <v>0.9</v>
      </c>
      <c r="M25" s="523">
        <v>8.52</v>
      </c>
      <c r="N25" s="374"/>
      <c r="O25" s="629">
        <f t="shared" si="0"/>
        <v>0</v>
      </c>
      <c r="P25" s="630"/>
      <c r="Q25" s="5"/>
      <c r="R25" s="24"/>
    </row>
    <row r="26" spans="1:18" s="27" customFormat="1" ht="15.75" customHeight="1">
      <c r="A26" s="39"/>
      <c r="B26" s="294"/>
      <c r="C26" s="111" t="s">
        <v>177</v>
      </c>
      <c r="D26" s="82">
        <v>250</v>
      </c>
      <c r="E26" s="129">
        <v>12</v>
      </c>
      <c r="F26" s="130">
        <v>150</v>
      </c>
      <c r="G26" s="83">
        <v>222</v>
      </c>
      <c r="H26" s="83" t="s">
        <v>197</v>
      </c>
      <c r="I26" s="51">
        <v>600</v>
      </c>
      <c r="J26" s="51">
        <v>600</v>
      </c>
      <c r="K26" s="83">
        <v>36</v>
      </c>
      <c r="L26" s="499">
        <v>1.2</v>
      </c>
      <c r="M26" s="514">
        <v>9.34</v>
      </c>
      <c r="N26" s="271"/>
      <c r="O26" s="555">
        <f t="shared" si="0"/>
        <v>0</v>
      </c>
      <c r="P26" s="556"/>
      <c r="Q26" s="5"/>
      <c r="R26" s="24"/>
    </row>
    <row r="27" spans="1:18" s="27" customFormat="1" ht="15.75" customHeight="1">
      <c r="A27" s="39"/>
      <c r="B27" s="359"/>
      <c r="C27" s="360" t="s">
        <v>178</v>
      </c>
      <c r="D27" s="361">
        <v>250</v>
      </c>
      <c r="E27" s="362">
        <v>12</v>
      </c>
      <c r="F27" s="363">
        <v>150</v>
      </c>
      <c r="G27" s="364">
        <v>222</v>
      </c>
      <c r="H27" s="364" t="s">
        <v>197</v>
      </c>
      <c r="I27" s="356">
        <v>600</v>
      </c>
      <c r="J27" s="356">
        <v>500</v>
      </c>
      <c r="K27" s="364">
        <v>36</v>
      </c>
      <c r="L27" s="520">
        <v>0.9</v>
      </c>
      <c r="M27" s="515">
        <v>8.69</v>
      </c>
      <c r="N27" s="366"/>
      <c r="O27" s="629">
        <f t="shared" si="0"/>
        <v>0</v>
      </c>
      <c r="P27" s="630"/>
      <c r="Q27" s="5"/>
      <c r="R27" s="350"/>
    </row>
    <row r="28" spans="1:18" s="27" customFormat="1" ht="15.75" customHeight="1">
      <c r="A28" s="39"/>
      <c r="B28" s="456"/>
      <c r="C28" s="453" t="s">
        <v>208</v>
      </c>
      <c r="D28" s="457">
        <v>270</v>
      </c>
      <c r="E28" s="458">
        <v>12</v>
      </c>
      <c r="F28" s="459">
        <v>150</v>
      </c>
      <c r="G28" s="457">
        <v>242</v>
      </c>
      <c r="H28" s="457" t="s">
        <v>197</v>
      </c>
      <c r="I28" s="513">
        <v>600</v>
      </c>
      <c r="J28" s="513">
        <v>580</v>
      </c>
      <c r="K28" s="457">
        <v>36</v>
      </c>
      <c r="L28" s="488">
        <v>1.2</v>
      </c>
      <c r="M28" s="514">
        <v>9.5</v>
      </c>
      <c r="N28" s="461"/>
      <c r="O28" s="633">
        <f t="shared" ref="O28:O29" si="1">L28*N28</f>
        <v>0</v>
      </c>
      <c r="P28" s="634"/>
      <c r="Q28" s="5"/>
      <c r="R28" s="350"/>
    </row>
    <row r="29" spans="1:18" s="27" customFormat="1" ht="15.75" customHeight="1">
      <c r="A29" s="39"/>
      <c r="B29" s="496"/>
      <c r="C29" s="497" t="s">
        <v>209</v>
      </c>
      <c r="D29" s="486">
        <v>270</v>
      </c>
      <c r="E29" s="485">
        <v>12</v>
      </c>
      <c r="F29" s="487">
        <v>150</v>
      </c>
      <c r="G29" s="486">
        <v>242</v>
      </c>
      <c r="H29" s="486" t="s">
        <v>197</v>
      </c>
      <c r="I29" s="484">
        <v>600</v>
      </c>
      <c r="J29" s="484">
        <v>470</v>
      </c>
      <c r="K29" s="486">
        <v>36</v>
      </c>
      <c r="L29" s="524">
        <v>0.9</v>
      </c>
      <c r="M29" s="515">
        <v>8.89</v>
      </c>
      <c r="N29" s="498"/>
      <c r="O29" s="635">
        <f t="shared" si="1"/>
        <v>0</v>
      </c>
      <c r="P29" s="636"/>
      <c r="Q29" s="5"/>
      <c r="R29" s="350" t="s">
        <v>196</v>
      </c>
    </row>
    <row r="30" spans="1:18" s="27" customFormat="1" ht="15.75" customHeight="1">
      <c r="A30" s="39"/>
      <c r="B30" s="87" t="s">
        <v>156</v>
      </c>
      <c r="C30" s="180"/>
      <c r="D30" s="63"/>
      <c r="E30" s="63"/>
      <c r="F30" s="63"/>
      <c r="G30" s="182"/>
      <c r="H30" s="182"/>
      <c r="I30" s="182"/>
      <c r="J30" s="182"/>
      <c r="K30" s="182"/>
      <c r="L30" s="182"/>
      <c r="M30" s="62"/>
      <c r="N30" s="185"/>
      <c r="O30" s="185"/>
      <c r="P30" s="185"/>
      <c r="Q30" s="5"/>
      <c r="R30" s="24"/>
    </row>
    <row r="31" spans="1:18" s="27" customFormat="1" ht="19.5" customHeight="1">
      <c r="A31" s="39"/>
      <c r="B31" s="180"/>
      <c r="C31" s="180"/>
      <c r="D31" s="63"/>
      <c r="E31" s="63"/>
      <c r="F31" s="63"/>
      <c r="G31" s="182"/>
      <c r="H31" s="182"/>
      <c r="I31" s="182"/>
      <c r="J31" s="182"/>
      <c r="K31" s="182"/>
      <c r="L31" s="182"/>
      <c r="M31" s="62"/>
      <c r="N31" s="185"/>
      <c r="O31" s="185"/>
      <c r="P31" s="185"/>
      <c r="Q31" s="5"/>
      <c r="R31" s="24"/>
    </row>
    <row r="32" spans="1:18" s="27" customFormat="1" ht="15.75" customHeight="1">
      <c r="A32" s="39"/>
      <c r="B32" s="180"/>
      <c r="C32" s="180"/>
      <c r="D32" s="63"/>
      <c r="E32" s="63"/>
      <c r="F32" s="63"/>
      <c r="G32" s="182"/>
      <c r="H32" s="182"/>
      <c r="I32" s="182"/>
      <c r="J32" s="182"/>
      <c r="K32" s="182"/>
      <c r="L32" s="182"/>
      <c r="M32" s="62"/>
      <c r="N32" s="185"/>
      <c r="O32" s="185"/>
      <c r="P32" s="185"/>
      <c r="Q32" s="5"/>
      <c r="R32" s="24"/>
    </row>
    <row r="33" spans="1:18" s="27" customFormat="1" ht="15.75" customHeight="1">
      <c r="A33" s="39"/>
      <c r="B33" s="85" t="s">
        <v>190</v>
      </c>
      <c r="C33" s="180"/>
      <c r="D33" s="63"/>
      <c r="E33" s="63"/>
      <c r="F33" s="63"/>
      <c r="G33" s="182"/>
      <c r="H33" s="182"/>
      <c r="I33" s="182"/>
      <c r="J33" s="182"/>
      <c r="K33" s="182"/>
      <c r="L33" s="29"/>
      <c r="M33" s="62"/>
      <c r="N33" s="63"/>
      <c r="O33" s="63"/>
      <c r="P33" s="63"/>
      <c r="Q33" s="5"/>
      <c r="R33" s="24"/>
    </row>
    <row r="34" spans="1:18" s="27" customFormat="1" ht="15.75" customHeight="1">
      <c r="A34" s="39"/>
      <c r="B34" s="85" t="s">
        <v>195</v>
      </c>
      <c r="C34" s="54"/>
      <c r="D34" s="192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186"/>
      <c r="P34" s="186"/>
      <c r="Q34" s="6"/>
      <c r="R34" s="24"/>
    </row>
    <row r="35" spans="1:18" s="27" customFormat="1" ht="5.25" customHeight="1">
      <c r="A35" s="39"/>
      <c r="B35" s="29"/>
      <c r="C35" s="29"/>
      <c r="D35" s="35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14"/>
      <c r="P35" s="9"/>
      <c r="Q35" s="5"/>
      <c r="R35" s="24"/>
    </row>
    <row r="36" spans="1:18" s="27" customFormat="1" ht="15.75" customHeight="1">
      <c r="A36" s="39"/>
      <c r="B36" s="153" t="s">
        <v>26</v>
      </c>
      <c r="C36" s="155" t="s">
        <v>101</v>
      </c>
      <c r="D36" s="92" t="s">
        <v>2</v>
      </c>
      <c r="E36" s="159" t="s">
        <v>3</v>
      </c>
      <c r="F36" s="160" t="s">
        <v>107</v>
      </c>
      <c r="G36" s="92" t="s">
        <v>4</v>
      </c>
      <c r="H36" s="92" t="s">
        <v>5</v>
      </c>
      <c r="I36" s="92" t="s">
        <v>6</v>
      </c>
      <c r="J36" s="92" t="s">
        <v>7</v>
      </c>
      <c r="K36" s="92" t="s">
        <v>8</v>
      </c>
      <c r="L36" s="92" t="s">
        <v>102</v>
      </c>
      <c r="M36" s="155" t="s">
        <v>103</v>
      </c>
      <c r="N36" s="92" t="s">
        <v>104</v>
      </c>
      <c r="O36" s="536" t="s">
        <v>34</v>
      </c>
      <c r="P36" s="547"/>
      <c r="Q36" s="5"/>
      <c r="R36" s="24"/>
    </row>
    <row r="37" spans="1:18" s="27" customFormat="1" ht="15.75" customHeight="1">
      <c r="A37" s="39"/>
      <c r="B37" s="154" t="s">
        <v>106</v>
      </c>
      <c r="C37" s="156"/>
      <c r="D37" s="96" t="s">
        <v>1</v>
      </c>
      <c r="E37" s="157" t="s">
        <v>1</v>
      </c>
      <c r="F37" s="158" t="s">
        <v>1</v>
      </c>
      <c r="G37" s="96" t="s">
        <v>1</v>
      </c>
      <c r="H37" s="96" t="s">
        <v>1</v>
      </c>
      <c r="I37" s="96" t="s">
        <v>1</v>
      </c>
      <c r="J37" s="96" t="s">
        <v>1</v>
      </c>
      <c r="K37" s="96" t="s">
        <v>1</v>
      </c>
      <c r="L37" s="96" t="s">
        <v>0</v>
      </c>
      <c r="M37" s="156" t="s">
        <v>9</v>
      </c>
      <c r="N37" s="96"/>
      <c r="O37" s="548" t="s">
        <v>35</v>
      </c>
      <c r="P37" s="549"/>
      <c r="Q37" s="5"/>
      <c r="R37" s="24"/>
    </row>
    <row r="38" spans="1:18" s="27" customFormat="1" ht="15.75" customHeight="1">
      <c r="A38" s="39"/>
      <c r="B38" s="294"/>
      <c r="C38" s="103" t="s">
        <v>179</v>
      </c>
      <c r="D38" s="82">
        <v>140</v>
      </c>
      <c r="E38" s="113">
        <v>12</v>
      </c>
      <c r="F38" s="114">
        <v>150</v>
      </c>
      <c r="G38" s="83">
        <v>112</v>
      </c>
      <c r="H38" s="83">
        <v>90</v>
      </c>
      <c r="I38" s="83">
        <v>600</v>
      </c>
      <c r="J38" s="83">
        <v>600</v>
      </c>
      <c r="K38" s="83">
        <v>36</v>
      </c>
      <c r="L38" s="499">
        <v>1.2</v>
      </c>
      <c r="M38" s="222">
        <v>13.64</v>
      </c>
      <c r="N38" s="271"/>
      <c r="O38" s="544">
        <f>L38*N38</f>
        <v>0</v>
      </c>
      <c r="P38" s="545"/>
      <c r="Q38" s="5"/>
      <c r="R38" s="24"/>
    </row>
    <row r="39" spans="1:18" s="27" customFormat="1" ht="15.75" customHeight="1">
      <c r="A39" s="39"/>
      <c r="B39" s="284"/>
      <c r="C39" s="104" t="s">
        <v>180</v>
      </c>
      <c r="D39" s="97">
        <v>140</v>
      </c>
      <c r="E39" s="115">
        <v>12</v>
      </c>
      <c r="F39" s="116">
        <v>150</v>
      </c>
      <c r="G39" s="98">
        <v>112</v>
      </c>
      <c r="H39" s="98">
        <v>90</v>
      </c>
      <c r="I39" s="98">
        <v>600</v>
      </c>
      <c r="J39" s="98">
        <v>500</v>
      </c>
      <c r="K39" s="98">
        <v>36</v>
      </c>
      <c r="L39" s="500">
        <v>0.9</v>
      </c>
      <c r="M39" s="223">
        <v>13.14</v>
      </c>
      <c r="N39" s="272"/>
      <c r="O39" s="550">
        <f>L39*N39</f>
        <v>0</v>
      </c>
      <c r="P39" s="551"/>
      <c r="Q39" s="5"/>
      <c r="R39" s="24"/>
    </row>
    <row r="40" spans="1:18" ht="15.75" customHeight="1">
      <c r="A40" s="39"/>
      <c r="B40" s="288"/>
      <c r="C40" s="106" t="s">
        <v>181</v>
      </c>
      <c r="D40" s="50">
        <v>170</v>
      </c>
      <c r="E40" s="119">
        <v>12</v>
      </c>
      <c r="F40" s="120">
        <v>150</v>
      </c>
      <c r="G40" s="51">
        <v>142</v>
      </c>
      <c r="H40" s="51">
        <v>120</v>
      </c>
      <c r="I40" s="51">
        <v>600</v>
      </c>
      <c r="J40" s="51">
        <v>600</v>
      </c>
      <c r="K40" s="51">
        <v>36</v>
      </c>
      <c r="L40" s="502">
        <v>1.2</v>
      </c>
      <c r="M40" s="212">
        <v>13.76</v>
      </c>
      <c r="N40" s="275"/>
      <c r="O40" s="626">
        <f>L40*N40</f>
        <v>0</v>
      </c>
      <c r="P40" s="627"/>
      <c r="Q40" s="5"/>
      <c r="R40" s="24"/>
    </row>
    <row r="41" spans="1:18" ht="15.75" customHeight="1">
      <c r="A41" s="39"/>
      <c r="B41" s="351"/>
      <c r="C41" s="352" t="s">
        <v>182</v>
      </c>
      <c r="D41" s="353">
        <v>170</v>
      </c>
      <c r="E41" s="354">
        <v>12</v>
      </c>
      <c r="F41" s="355">
        <v>150</v>
      </c>
      <c r="G41" s="356">
        <v>142</v>
      </c>
      <c r="H41" s="356">
        <v>120</v>
      </c>
      <c r="I41" s="356">
        <v>600</v>
      </c>
      <c r="J41" s="356">
        <v>500</v>
      </c>
      <c r="K41" s="356">
        <v>36</v>
      </c>
      <c r="L41" s="518">
        <v>0.9</v>
      </c>
      <c r="M41" s="357">
        <v>13.3</v>
      </c>
      <c r="N41" s="358"/>
      <c r="O41" s="629">
        <f t="shared" ref="O41:O47" si="2">L41*N41</f>
        <v>0</v>
      </c>
      <c r="P41" s="630"/>
      <c r="Q41" s="5"/>
      <c r="R41" s="24"/>
    </row>
    <row r="42" spans="1:18" ht="15.75" customHeight="1">
      <c r="A42" s="39"/>
      <c r="B42" s="294"/>
      <c r="C42" s="111" t="s">
        <v>183</v>
      </c>
      <c r="D42" s="82">
        <v>200</v>
      </c>
      <c r="E42" s="129">
        <v>12</v>
      </c>
      <c r="F42" s="130">
        <v>150</v>
      </c>
      <c r="G42" s="83">
        <v>172</v>
      </c>
      <c r="H42" s="83">
        <v>150</v>
      </c>
      <c r="I42" s="51">
        <v>600</v>
      </c>
      <c r="J42" s="51">
        <v>600</v>
      </c>
      <c r="K42" s="83">
        <v>36</v>
      </c>
      <c r="L42" s="499">
        <v>1.2</v>
      </c>
      <c r="M42" s="227">
        <v>13.93</v>
      </c>
      <c r="N42" s="271"/>
      <c r="O42" s="631">
        <f t="shared" si="2"/>
        <v>0</v>
      </c>
      <c r="P42" s="632"/>
      <c r="Q42" s="5"/>
      <c r="R42" s="24"/>
    </row>
    <row r="43" spans="1:18" ht="15.75" customHeight="1">
      <c r="A43" s="39"/>
      <c r="B43" s="359"/>
      <c r="C43" s="360" t="s">
        <v>184</v>
      </c>
      <c r="D43" s="361">
        <v>200</v>
      </c>
      <c r="E43" s="362">
        <v>12</v>
      </c>
      <c r="F43" s="363">
        <v>150</v>
      </c>
      <c r="G43" s="364">
        <v>172</v>
      </c>
      <c r="H43" s="364">
        <v>150</v>
      </c>
      <c r="I43" s="356">
        <v>600</v>
      </c>
      <c r="J43" s="356">
        <v>500</v>
      </c>
      <c r="K43" s="364">
        <v>36</v>
      </c>
      <c r="L43" s="520">
        <v>0.9</v>
      </c>
      <c r="M43" s="365">
        <v>13.52</v>
      </c>
      <c r="N43" s="366"/>
      <c r="O43" s="629">
        <f t="shared" si="2"/>
        <v>0</v>
      </c>
      <c r="P43" s="630"/>
      <c r="Q43" s="5"/>
      <c r="R43" s="24"/>
    </row>
    <row r="44" spans="1:18" ht="15.75" customHeight="1">
      <c r="A44" s="39"/>
      <c r="B44" s="294"/>
      <c r="C44" s="111" t="s">
        <v>185</v>
      </c>
      <c r="D44" s="82">
        <v>230</v>
      </c>
      <c r="E44" s="129">
        <v>12</v>
      </c>
      <c r="F44" s="130">
        <v>150</v>
      </c>
      <c r="G44" s="83">
        <v>202</v>
      </c>
      <c r="H44" s="83">
        <v>180</v>
      </c>
      <c r="I44" s="51">
        <v>600</v>
      </c>
      <c r="J44" s="51">
        <v>600</v>
      </c>
      <c r="K44" s="83">
        <v>36</v>
      </c>
      <c r="L44" s="499">
        <v>1.2</v>
      </c>
      <c r="M44" s="227">
        <v>14.11</v>
      </c>
      <c r="N44" s="271"/>
      <c r="O44" s="631">
        <f t="shared" si="2"/>
        <v>0</v>
      </c>
      <c r="P44" s="632"/>
      <c r="Q44" s="5"/>
      <c r="R44" s="24"/>
    </row>
    <row r="45" spans="1:18" ht="15.75" customHeight="1">
      <c r="A45" s="39"/>
      <c r="B45" s="367"/>
      <c r="C45" s="368" t="s">
        <v>186</v>
      </c>
      <c r="D45" s="369">
        <v>230</v>
      </c>
      <c r="E45" s="370">
        <v>12</v>
      </c>
      <c r="F45" s="371">
        <v>150</v>
      </c>
      <c r="G45" s="372">
        <v>202</v>
      </c>
      <c r="H45" s="372">
        <v>180</v>
      </c>
      <c r="I45" s="356">
        <v>600</v>
      </c>
      <c r="J45" s="356">
        <v>500</v>
      </c>
      <c r="K45" s="372">
        <v>36</v>
      </c>
      <c r="L45" s="522">
        <v>0.9</v>
      </c>
      <c r="M45" s="373">
        <v>13.75</v>
      </c>
      <c r="N45" s="374"/>
      <c r="O45" s="629">
        <f t="shared" si="2"/>
        <v>0</v>
      </c>
      <c r="P45" s="630"/>
      <c r="Q45" s="5"/>
      <c r="R45" s="24"/>
    </row>
    <row r="46" spans="1:18" ht="15.75" customHeight="1">
      <c r="A46" s="39"/>
      <c r="B46" s="294"/>
      <c r="C46" s="111" t="s">
        <v>187</v>
      </c>
      <c r="D46" s="82">
        <v>250</v>
      </c>
      <c r="E46" s="129">
        <v>12</v>
      </c>
      <c r="F46" s="130">
        <v>150</v>
      </c>
      <c r="G46" s="83">
        <v>222</v>
      </c>
      <c r="H46" s="83">
        <v>200</v>
      </c>
      <c r="I46" s="51">
        <v>600</v>
      </c>
      <c r="J46" s="51">
        <v>600</v>
      </c>
      <c r="K46" s="83">
        <v>36</v>
      </c>
      <c r="L46" s="499">
        <v>1.2</v>
      </c>
      <c r="M46" s="227">
        <v>14.17</v>
      </c>
      <c r="N46" s="271"/>
      <c r="O46" s="555">
        <f t="shared" si="2"/>
        <v>0</v>
      </c>
      <c r="P46" s="556"/>
      <c r="Q46" s="5"/>
      <c r="R46" s="24"/>
    </row>
    <row r="47" spans="1:18" ht="15.75" customHeight="1">
      <c r="A47" s="39"/>
      <c r="B47" s="359"/>
      <c r="C47" s="360" t="s">
        <v>188</v>
      </c>
      <c r="D47" s="361">
        <v>250</v>
      </c>
      <c r="E47" s="362">
        <v>12</v>
      </c>
      <c r="F47" s="363">
        <v>150</v>
      </c>
      <c r="G47" s="364">
        <v>222</v>
      </c>
      <c r="H47" s="364">
        <v>200</v>
      </c>
      <c r="I47" s="356">
        <v>600</v>
      </c>
      <c r="J47" s="356">
        <v>500</v>
      </c>
      <c r="K47" s="364">
        <v>36</v>
      </c>
      <c r="L47" s="520">
        <v>0.9</v>
      </c>
      <c r="M47" s="365">
        <v>13.84</v>
      </c>
      <c r="N47" s="366"/>
      <c r="O47" s="629">
        <f t="shared" si="2"/>
        <v>0</v>
      </c>
      <c r="P47" s="630"/>
      <c r="Q47" s="5"/>
      <c r="R47" s="350"/>
    </row>
    <row r="48" spans="1:18" ht="15.75" customHeight="1">
      <c r="A48" s="39"/>
      <c r="B48" s="456"/>
      <c r="C48" s="453" t="s">
        <v>211</v>
      </c>
      <c r="D48" s="457">
        <v>270</v>
      </c>
      <c r="E48" s="458">
        <v>12</v>
      </c>
      <c r="F48" s="459">
        <v>150</v>
      </c>
      <c r="G48" s="457">
        <v>242</v>
      </c>
      <c r="H48" s="457">
        <v>220</v>
      </c>
      <c r="I48" s="495">
        <v>600</v>
      </c>
      <c r="J48" s="495">
        <v>580</v>
      </c>
      <c r="K48" s="457">
        <v>36</v>
      </c>
      <c r="L48" s="491">
        <v>1.2</v>
      </c>
      <c r="M48" s="514">
        <v>16.5</v>
      </c>
      <c r="N48" s="461"/>
      <c r="O48" s="633">
        <f t="shared" ref="O48:O49" si="3">L48*N48</f>
        <v>0</v>
      </c>
      <c r="P48" s="634"/>
      <c r="Q48" s="5"/>
      <c r="R48" s="350"/>
    </row>
    <row r="49" spans="1:18" ht="15.75" customHeight="1">
      <c r="A49" s="39"/>
      <c r="B49" s="496"/>
      <c r="C49" s="497" t="s">
        <v>212</v>
      </c>
      <c r="D49" s="486">
        <v>270</v>
      </c>
      <c r="E49" s="485">
        <v>12</v>
      </c>
      <c r="F49" s="487">
        <v>150</v>
      </c>
      <c r="G49" s="486">
        <v>242</v>
      </c>
      <c r="H49" s="486">
        <v>220</v>
      </c>
      <c r="I49" s="484">
        <v>600</v>
      </c>
      <c r="J49" s="484">
        <v>470</v>
      </c>
      <c r="K49" s="486">
        <v>36</v>
      </c>
      <c r="L49" s="493">
        <v>0.9</v>
      </c>
      <c r="M49" s="515">
        <v>15.22</v>
      </c>
      <c r="N49" s="498"/>
      <c r="O49" s="635">
        <f t="shared" si="3"/>
        <v>0</v>
      </c>
      <c r="P49" s="636"/>
      <c r="Q49" s="5"/>
      <c r="R49" s="350" t="s">
        <v>196</v>
      </c>
    </row>
    <row r="50" spans="1:18" ht="15.75" customHeight="1">
      <c r="A50" s="39"/>
      <c r="B50" s="87" t="s">
        <v>156</v>
      </c>
      <c r="C50" s="29"/>
      <c r="D50" s="29"/>
      <c r="E50" s="29"/>
      <c r="F50" s="29"/>
      <c r="G50" s="29"/>
      <c r="H50" s="35"/>
      <c r="I50" s="29"/>
      <c r="J50" s="36"/>
      <c r="K50" s="37"/>
      <c r="L50" s="37"/>
      <c r="M50" s="37"/>
      <c r="N50" s="35"/>
      <c r="O50" s="35"/>
      <c r="P50" s="9"/>
      <c r="Q50" s="5"/>
      <c r="R50" s="11"/>
    </row>
    <row r="51" spans="1:18" ht="22.5" customHeight="1">
      <c r="A51" s="39"/>
      <c r="B51" s="29"/>
      <c r="C51" s="29"/>
      <c r="D51" s="29"/>
      <c r="E51" s="29"/>
      <c r="F51" s="29"/>
      <c r="G51" s="29"/>
      <c r="H51" s="35"/>
      <c r="I51" s="29"/>
      <c r="J51" s="36"/>
      <c r="K51" s="37"/>
      <c r="L51" s="37"/>
      <c r="M51" s="37"/>
      <c r="N51" s="35"/>
      <c r="O51" s="35"/>
      <c r="P51" s="9"/>
      <c r="Q51" s="5"/>
      <c r="R51" s="11"/>
    </row>
    <row r="52" spans="1:18" ht="53.25" customHeight="1">
      <c r="A52" s="39"/>
      <c r="B52" s="628"/>
      <c r="C52" s="628"/>
      <c r="D52" s="628"/>
      <c r="E52" s="628"/>
      <c r="F52" s="628"/>
      <c r="G52" s="628"/>
      <c r="H52" s="8"/>
      <c r="I52" s="8"/>
      <c r="J52" s="8"/>
      <c r="K52" s="39"/>
      <c r="L52" s="39"/>
      <c r="M52" s="8"/>
      <c r="N52" s="39"/>
      <c r="O52" s="39"/>
      <c r="P52" s="9"/>
      <c r="Q52" s="5"/>
      <c r="R52" s="11"/>
    </row>
    <row r="53" spans="1:18" ht="15.75" customHeight="1">
      <c r="A53" s="39"/>
      <c r="B53" s="628"/>
      <c r="C53" s="628"/>
      <c r="D53" s="628"/>
      <c r="E53" s="628"/>
      <c r="F53" s="628"/>
      <c r="G53" s="628"/>
      <c r="H53" s="8"/>
      <c r="I53" s="8"/>
      <c r="J53" s="8"/>
      <c r="K53" s="8"/>
      <c r="L53" s="8"/>
      <c r="M53" s="8"/>
      <c r="N53" s="39"/>
      <c r="P53" s="75" t="s">
        <v>210</v>
      </c>
      <c r="Q53" s="5"/>
      <c r="R53" s="11"/>
    </row>
    <row r="54" spans="1:18" s="27" customFormat="1" ht="47.25" customHeight="1">
      <c r="H54" s="40"/>
      <c r="I54" s="40"/>
      <c r="J54" s="41"/>
      <c r="M54" s="41"/>
      <c r="N54" s="42"/>
      <c r="O54" s="42"/>
      <c r="P54" s="42"/>
      <c r="Q54" s="15"/>
      <c r="R54" s="15"/>
    </row>
    <row r="55" spans="1:18" s="27" customFormat="1" ht="45.75" customHeight="1">
      <c r="B55" s="625"/>
      <c r="C55" s="625"/>
      <c r="D55" s="625"/>
      <c r="E55" s="625"/>
      <c r="F55" s="625"/>
      <c r="G55" s="625"/>
      <c r="Q55" s="15"/>
      <c r="R55" s="15"/>
    </row>
    <row r="56" spans="1:18" s="27" customFormat="1" ht="15.75" customHeight="1">
      <c r="B56" s="43"/>
      <c r="C56" s="43"/>
      <c r="D56" s="43"/>
      <c r="E56" s="43"/>
      <c r="F56" s="44"/>
      <c r="G56" s="45"/>
      <c r="H56" s="16"/>
      <c r="I56" s="45"/>
      <c r="J56" s="43"/>
      <c r="K56" s="41"/>
      <c r="L56" s="41"/>
      <c r="M56" s="41"/>
      <c r="N56" s="43"/>
      <c r="O56" s="43"/>
      <c r="P56" s="43"/>
      <c r="Q56" s="17"/>
      <c r="R56" s="17"/>
    </row>
    <row r="57" spans="1:18" s="27" customFormat="1" ht="15.75" customHeight="1">
      <c r="B57" s="46"/>
      <c r="C57" s="46"/>
      <c r="D57" s="46"/>
      <c r="E57" s="46"/>
      <c r="F57" s="44"/>
      <c r="G57" s="45"/>
      <c r="H57" s="16"/>
      <c r="I57" s="45"/>
      <c r="J57" s="46"/>
      <c r="K57" s="41"/>
      <c r="L57" s="41"/>
      <c r="M57" s="41"/>
      <c r="N57" s="46"/>
      <c r="O57" s="46"/>
      <c r="P57" s="46"/>
      <c r="Q57" s="17"/>
      <c r="R57" s="17"/>
    </row>
    <row r="58" spans="1:18" s="27" customFormat="1" ht="11.25" customHeight="1">
      <c r="B58" s="47"/>
      <c r="C58" s="47"/>
      <c r="D58" s="46"/>
      <c r="E58" s="46"/>
      <c r="F58" s="47"/>
      <c r="G58" s="46"/>
      <c r="H58" s="46"/>
      <c r="I58" s="46"/>
      <c r="J58" s="48"/>
      <c r="K58" s="41"/>
      <c r="L58" s="41"/>
      <c r="M58" s="41"/>
      <c r="N58" s="46"/>
      <c r="Q58" s="17"/>
      <c r="R58" s="17"/>
    </row>
    <row r="59" spans="1:18" s="27" customFormat="1" ht="15.75" customHeight="1">
      <c r="G59" s="46"/>
      <c r="H59" s="46"/>
      <c r="I59" s="48"/>
      <c r="J59" s="48"/>
      <c r="K59" s="41"/>
      <c r="L59" s="41"/>
      <c r="M59" s="41"/>
      <c r="N59" s="18"/>
      <c r="O59" s="19"/>
      <c r="P59" s="19"/>
      <c r="Q59" s="17"/>
      <c r="R59" s="17"/>
    </row>
    <row r="60" spans="1:18" s="27" customFormat="1">
      <c r="G60" s="46"/>
      <c r="H60" s="46"/>
      <c r="I60" s="48"/>
      <c r="J60" s="48"/>
      <c r="K60" s="41"/>
      <c r="L60" s="41"/>
      <c r="M60" s="41"/>
      <c r="N60" s="46"/>
      <c r="O60" s="46"/>
      <c r="P60" s="46"/>
      <c r="Q60" s="17"/>
      <c r="R60" s="17"/>
    </row>
    <row r="61" spans="1:18" s="27" customFormat="1" ht="15"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20"/>
      <c r="M61" s="20"/>
      <c r="O61" s="20"/>
      <c r="P61" s="20"/>
      <c r="Q61" s="17"/>
      <c r="R61" s="17"/>
    </row>
    <row r="62" spans="1:18" s="27" customFormat="1"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17"/>
      <c r="R62" s="17"/>
    </row>
    <row r="63" spans="1:18" s="27" customFormat="1"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17"/>
      <c r="R63" s="17"/>
    </row>
    <row r="64" spans="1:18" s="27" customFormat="1">
      <c r="G64" s="21"/>
      <c r="H64" s="21"/>
      <c r="I64" s="21"/>
      <c r="J64" s="20"/>
      <c r="K64" s="20"/>
      <c r="L64" s="20"/>
      <c r="M64" s="20"/>
      <c r="N64" s="20"/>
      <c r="O64" s="20"/>
      <c r="P64" s="20"/>
      <c r="Q64" s="22"/>
      <c r="R64" s="22"/>
    </row>
    <row r="65" spans="7:18" s="27" customFormat="1">
      <c r="G65" s="21"/>
      <c r="H65" s="21"/>
      <c r="I65" s="21"/>
      <c r="J65" s="20"/>
      <c r="K65" s="20"/>
      <c r="L65" s="20"/>
      <c r="M65" s="20"/>
      <c r="N65" s="20"/>
      <c r="O65" s="20"/>
      <c r="P65" s="20"/>
      <c r="Q65" s="22"/>
      <c r="R65" s="22"/>
    </row>
    <row r="66" spans="7:18" s="27" customFormat="1">
      <c r="Q66" s="22"/>
      <c r="R66" s="22"/>
    </row>
    <row r="67" spans="7:18" s="27" customFormat="1">
      <c r="Q67" s="23"/>
      <c r="R67" s="23"/>
    </row>
    <row r="68" spans="7:18" s="27" customFormat="1">
      <c r="Q68" s="22"/>
      <c r="R68" s="22"/>
    </row>
    <row r="69" spans="7:18" s="27" customFormat="1">
      <c r="Q69" s="22"/>
      <c r="R69" s="22"/>
    </row>
    <row r="70" spans="7:18" s="27" customFormat="1">
      <c r="Q70" s="22"/>
      <c r="R70" s="22"/>
    </row>
    <row r="71" spans="7:18" s="27" customFormat="1">
      <c r="Q71" s="22"/>
      <c r="R71" s="22"/>
    </row>
    <row r="72" spans="7:18" s="27" customFormat="1">
      <c r="Q72" s="22"/>
      <c r="R72" s="22"/>
    </row>
    <row r="73" spans="7:18" s="27" customFormat="1">
      <c r="Q73" s="22"/>
      <c r="R73" s="22"/>
    </row>
    <row r="74" spans="7:18" s="27" customFormat="1">
      <c r="Q74" s="22"/>
      <c r="R74" s="22"/>
    </row>
    <row r="75" spans="7:18" s="27" customFormat="1">
      <c r="Q75" s="22"/>
      <c r="R75" s="22"/>
    </row>
    <row r="76" spans="7:18" s="27" customFormat="1">
      <c r="Q76" s="22"/>
      <c r="R76" s="22"/>
    </row>
    <row r="77" spans="7:18" s="27" customFormat="1">
      <c r="Q77" s="22"/>
      <c r="R77" s="22"/>
    </row>
    <row r="78" spans="7:18" s="27" customFormat="1">
      <c r="Q78" s="22"/>
      <c r="R78" s="22"/>
    </row>
    <row r="79" spans="7:18" s="27" customFormat="1">
      <c r="Q79" s="22"/>
      <c r="R79" s="22"/>
    </row>
    <row r="80" spans="7:18" s="27" customFormat="1">
      <c r="Q80" s="22"/>
      <c r="R80" s="22"/>
    </row>
    <row r="81" spans="17:18" s="27" customFormat="1">
      <c r="Q81" s="22"/>
      <c r="R81" s="22"/>
    </row>
    <row r="82" spans="17:18" s="27" customFormat="1">
      <c r="Q82" s="22"/>
      <c r="R82" s="22"/>
    </row>
    <row r="83" spans="17:18" s="27" customFormat="1">
      <c r="Q83" s="22"/>
      <c r="R83" s="22"/>
    </row>
    <row r="84" spans="17:18" s="27" customFormat="1">
      <c r="Q84" s="22"/>
      <c r="R84" s="22"/>
    </row>
    <row r="85" spans="17:18" s="27" customFormat="1">
      <c r="Q85" s="22"/>
      <c r="R85" s="22"/>
    </row>
    <row r="86" spans="17:18" s="27" customFormat="1">
      <c r="Q86" s="22"/>
      <c r="R86" s="22"/>
    </row>
    <row r="87" spans="17:18" s="27" customFormat="1">
      <c r="Q87" s="22"/>
      <c r="R87" s="22"/>
    </row>
    <row r="88" spans="17:18" s="27" customFormat="1">
      <c r="Q88" s="22"/>
      <c r="R88" s="22"/>
    </row>
    <row r="89" spans="17:18" s="27" customFormat="1">
      <c r="Q89" s="22"/>
      <c r="R89" s="22"/>
    </row>
    <row r="90" spans="17:18" s="27" customFormat="1">
      <c r="Q90" s="22"/>
      <c r="R90" s="22"/>
    </row>
    <row r="91" spans="17:18" s="27" customFormat="1">
      <c r="Q91" s="22"/>
      <c r="R91" s="22"/>
    </row>
    <row r="92" spans="17:18" s="27" customFormat="1">
      <c r="Q92" s="22"/>
      <c r="R92" s="22"/>
    </row>
    <row r="93" spans="17:18" s="27" customFormat="1">
      <c r="Q93" s="22"/>
      <c r="R93" s="22"/>
    </row>
    <row r="94" spans="17:18" s="27" customFormat="1">
      <c r="Q94" s="22"/>
      <c r="R94" s="22"/>
    </row>
    <row r="95" spans="17:18" s="27" customFormat="1">
      <c r="Q95" s="22"/>
      <c r="R95" s="22"/>
    </row>
    <row r="96" spans="17:18" s="27" customFormat="1">
      <c r="Q96" s="22"/>
      <c r="R96" s="22"/>
    </row>
    <row r="97" spans="1:18" s="27" customFormat="1">
      <c r="Q97" s="22"/>
      <c r="R97" s="22"/>
    </row>
    <row r="98" spans="1:18" s="27" customFormat="1">
      <c r="Q98" s="22"/>
      <c r="R98" s="22"/>
    </row>
    <row r="99" spans="1:18" s="27" customFormat="1">
      <c r="Q99" s="22"/>
      <c r="R99" s="22"/>
    </row>
    <row r="100" spans="1:18" s="27" customFormat="1">
      <c r="Q100" s="22"/>
      <c r="R100" s="22"/>
    </row>
    <row r="101" spans="1:18" s="27" customFormat="1">
      <c r="Q101" s="22"/>
      <c r="R101" s="22"/>
    </row>
    <row r="102" spans="1:18" s="27" customFormat="1">
      <c r="Q102" s="22"/>
      <c r="R102" s="22"/>
    </row>
    <row r="103" spans="1:18" s="27" customFormat="1">
      <c r="Q103" s="22"/>
      <c r="R103" s="22"/>
    </row>
    <row r="104" spans="1:18" s="27" customFormat="1">
      <c r="Q104" s="22"/>
      <c r="R104" s="22"/>
    </row>
    <row r="105" spans="1:18" s="27" customFormat="1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7"/>
      <c r="R105" s="22"/>
    </row>
    <row r="106" spans="1:18" s="27" customFormat="1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7"/>
      <c r="R106" s="22"/>
    </row>
    <row r="107" spans="1:18" s="27" customFormat="1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7"/>
      <c r="R107" s="22"/>
    </row>
    <row r="108" spans="1:18" s="27" customFormat="1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7"/>
      <c r="R108" s="22"/>
    </row>
    <row r="109" spans="1:18" s="27" customFormat="1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7"/>
      <c r="R109" s="22"/>
    </row>
    <row r="110" spans="1:18" s="27" customFormat="1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7"/>
      <c r="R110" s="22"/>
    </row>
    <row r="111" spans="1:18" s="27" customFormat="1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7"/>
      <c r="R111" s="22"/>
    </row>
    <row r="112" spans="1:18" s="27" customFormat="1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7"/>
      <c r="R112" s="22"/>
    </row>
    <row r="113" spans="1:18" s="27" customFormat="1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7"/>
      <c r="R113" s="22"/>
    </row>
    <row r="114" spans="1:18" s="27" customFormat="1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7"/>
      <c r="R114" s="22"/>
    </row>
    <row r="115" spans="1:18" s="27" customFormat="1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7"/>
      <c r="R115" s="22"/>
    </row>
    <row r="116" spans="1:18" s="27" customFormat="1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7"/>
      <c r="R116" s="22"/>
    </row>
    <row r="117" spans="1:18" s="27" customFormat="1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7"/>
      <c r="R117" s="22"/>
    </row>
    <row r="118" spans="1:18" s="27" customFormat="1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7"/>
      <c r="R118" s="22"/>
    </row>
    <row r="119" spans="1:18" s="27" customFormat="1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7"/>
      <c r="R119" s="22"/>
    </row>
    <row r="120" spans="1:18" s="27" customFormat="1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7"/>
      <c r="R120" s="22"/>
    </row>
    <row r="121" spans="1:18" s="27" customFormat="1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7"/>
      <c r="R121" s="22"/>
    </row>
    <row r="122" spans="1:18" s="27" customFormat="1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7"/>
      <c r="R122" s="22"/>
    </row>
    <row r="123" spans="1:18" s="27" customForma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7"/>
      <c r="R123" s="22"/>
    </row>
    <row r="124" spans="1:18" s="27" customForma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7"/>
      <c r="R124" s="22"/>
    </row>
    <row r="125" spans="1:18" s="27" customForma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7"/>
      <c r="R125" s="22"/>
    </row>
    <row r="126" spans="1:18" s="27" customForma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7"/>
      <c r="R126" s="22"/>
    </row>
    <row r="127" spans="1:18" s="27" customForma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7"/>
      <c r="R127" s="22"/>
    </row>
    <row r="128" spans="1:18" s="27" customForma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7"/>
      <c r="R128" s="22"/>
    </row>
    <row r="129" spans="1:18" s="27" customForma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7"/>
      <c r="R129" s="22"/>
    </row>
    <row r="130" spans="1:18" s="27" customForma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7"/>
      <c r="R130" s="22"/>
    </row>
    <row r="131" spans="1:18" s="27" customForma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7"/>
      <c r="R131" s="22"/>
    </row>
    <row r="132" spans="1:18" s="27" customForma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7"/>
      <c r="R132" s="22"/>
    </row>
    <row r="133" spans="1:18" s="27" customForma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7"/>
      <c r="R133" s="22"/>
    </row>
    <row r="134" spans="1:18" s="27" customForma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7"/>
      <c r="R134" s="22"/>
    </row>
    <row r="135" spans="1:18" s="27" customForma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7"/>
      <c r="R135" s="22"/>
    </row>
    <row r="136" spans="1:18" s="27" customForma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7"/>
      <c r="R136" s="22"/>
    </row>
    <row r="137" spans="1:18" s="27" customFormat="1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7"/>
      <c r="R137" s="22"/>
    </row>
    <row r="138" spans="1:18" s="27" customFormat="1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7"/>
      <c r="R138" s="22"/>
    </row>
    <row r="139" spans="1:18" s="27" customFormat="1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7"/>
      <c r="R139" s="22"/>
    </row>
    <row r="140" spans="1:18" s="27" customFormat="1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7"/>
      <c r="R140" s="22"/>
    </row>
    <row r="141" spans="1:18" s="27" customFormat="1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7"/>
      <c r="R141" s="22"/>
    </row>
    <row r="142" spans="1:18" s="27" customFormat="1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7"/>
      <c r="R142" s="22"/>
    </row>
    <row r="143" spans="1:18" s="27" customFormat="1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7"/>
      <c r="R143" s="22"/>
    </row>
    <row r="144" spans="1:18" s="27" customFormat="1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7"/>
      <c r="R144" s="22"/>
    </row>
    <row r="145" spans="1:18" s="27" customFormat="1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7"/>
      <c r="R145" s="22"/>
    </row>
    <row r="146" spans="1:18" s="27" customFormat="1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7"/>
      <c r="R146" s="22"/>
    </row>
    <row r="147" spans="1:18" s="27" customFormat="1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7"/>
      <c r="R147" s="22"/>
    </row>
    <row r="148" spans="1:18" s="27" customFormat="1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7"/>
      <c r="R148" s="22"/>
    </row>
    <row r="149" spans="1:18" s="27" customFormat="1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7"/>
      <c r="R149" s="22"/>
    </row>
    <row r="150" spans="1:18" s="27" customFormat="1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7"/>
      <c r="R150" s="22"/>
    </row>
    <row r="151" spans="1:18" s="27" customFormat="1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7"/>
      <c r="R151" s="22"/>
    </row>
    <row r="152" spans="1:18" s="27" customFormat="1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7"/>
      <c r="R152" s="22"/>
    </row>
    <row r="153" spans="1:18" s="27" customFormat="1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7"/>
      <c r="R153" s="22"/>
    </row>
    <row r="154" spans="1:18" s="27" customFormat="1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7"/>
      <c r="R154" s="22"/>
    </row>
    <row r="155" spans="1:18" s="27" customFormat="1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7"/>
      <c r="R155" s="22"/>
    </row>
    <row r="156" spans="1:18" s="27" customFormat="1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7"/>
      <c r="R156" s="22"/>
    </row>
    <row r="157" spans="1:18" s="27" customFormat="1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7"/>
      <c r="R157" s="22"/>
    </row>
    <row r="158" spans="1:18" s="27" customFormat="1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7"/>
      <c r="R158" s="22"/>
    </row>
    <row r="159" spans="1:18" s="27" customFormat="1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7"/>
      <c r="R159" s="22"/>
    </row>
    <row r="160" spans="1:18" s="27" customFormat="1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7"/>
      <c r="R160" s="22"/>
    </row>
    <row r="161" spans="1:18" s="27" customFormat="1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7"/>
      <c r="R161" s="22"/>
    </row>
    <row r="162" spans="1:18" s="27" customFormat="1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7"/>
      <c r="R162" s="22"/>
    </row>
    <row r="163" spans="1:18" s="27" customFormat="1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7"/>
      <c r="R163" s="22"/>
    </row>
    <row r="164" spans="1:18" s="27" customFormat="1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7"/>
      <c r="R164" s="22"/>
    </row>
    <row r="165" spans="1:18" s="27" customFormat="1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7"/>
      <c r="R165" s="22"/>
    </row>
    <row r="166" spans="1:18" s="27" customFormat="1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7"/>
      <c r="R166" s="22"/>
    </row>
    <row r="167" spans="1:18" s="27" customFormat="1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7"/>
      <c r="R167" s="22"/>
    </row>
    <row r="168" spans="1:18" s="27" customFormat="1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7"/>
      <c r="R168" s="22"/>
    </row>
    <row r="169" spans="1:18" s="27" customFormat="1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7"/>
      <c r="R169" s="22"/>
    </row>
    <row r="170" spans="1:18" s="27" customFormat="1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7"/>
      <c r="R170" s="22"/>
    </row>
    <row r="171" spans="1:18" s="27" customFormat="1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7"/>
      <c r="R171" s="22"/>
    </row>
    <row r="172" spans="1:18" s="27" customFormat="1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7"/>
      <c r="R172" s="22"/>
    </row>
    <row r="173" spans="1:18" s="27" customFormat="1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7"/>
      <c r="R173" s="22"/>
    </row>
    <row r="174" spans="1:18" s="27" customFormat="1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7"/>
      <c r="R174" s="22"/>
    </row>
    <row r="175" spans="1:18" s="27" customFormat="1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7"/>
      <c r="R175" s="22"/>
    </row>
    <row r="176" spans="1:18" s="27" customFormat="1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7"/>
      <c r="R176" s="22"/>
    </row>
    <row r="177" spans="1:18" s="27" customFormat="1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7"/>
      <c r="R177" s="22"/>
    </row>
    <row r="178" spans="1:18" s="27" customFormat="1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7"/>
      <c r="R178" s="22"/>
    </row>
    <row r="179" spans="1:18" s="27" customFormat="1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7"/>
      <c r="R179" s="22"/>
    </row>
    <row r="180" spans="1:18" s="27" customFormat="1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7"/>
      <c r="R180" s="22"/>
    </row>
    <row r="181" spans="1:18" s="27" customFormat="1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7"/>
      <c r="R181" s="22"/>
    </row>
    <row r="182" spans="1:18" s="27" customFormat="1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7"/>
      <c r="R182" s="22"/>
    </row>
    <row r="183" spans="1:18" s="27" customFormat="1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7"/>
      <c r="R183" s="22"/>
    </row>
    <row r="184" spans="1:18" s="27" customFormat="1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7"/>
      <c r="R184" s="22"/>
    </row>
    <row r="185" spans="1:18" s="27" customFormat="1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7"/>
      <c r="R185" s="22"/>
    </row>
    <row r="186" spans="1:18" s="27" customFormat="1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7"/>
      <c r="R186" s="22"/>
    </row>
    <row r="187" spans="1:18" s="27" customFormat="1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7"/>
      <c r="R187" s="22"/>
    </row>
    <row r="188" spans="1:18" s="27" customFormat="1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7"/>
      <c r="R188" s="22"/>
    </row>
    <row r="189" spans="1:18" s="27" customFormat="1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7"/>
      <c r="R189" s="22"/>
    </row>
    <row r="190" spans="1:18" s="27" customFormat="1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7"/>
      <c r="R190" s="22"/>
    </row>
    <row r="191" spans="1:18" s="27" customFormat="1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7"/>
      <c r="R191" s="22"/>
    </row>
    <row r="192" spans="1:18" s="27" customFormat="1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7"/>
      <c r="R192" s="22"/>
    </row>
    <row r="193" spans="1:18" s="27" customFormat="1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7"/>
      <c r="R193" s="22"/>
    </row>
    <row r="194" spans="1:18" s="27" customFormat="1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7"/>
      <c r="R194" s="22"/>
    </row>
    <row r="195" spans="1:18" s="27" customFormat="1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7"/>
      <c r="R195" s="22"/>
    </row>
    <row r="196" spans="1:18" s="27" customFormat="1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7"/>
      <c r="R196" s="22"/>
    </row>
    <row r="197" spans="1:18" s="27" customFormat="1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7"/>
      <c r="R197" s="22"/>
    </row>
    <row r="198" spans="1:18" s="27" customFormat="1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7"/>
      <c r="R198" s="22"/>
    </row>
    <row r="199" spans="1:18" s="27" customFormat="1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7"/>
      <c r="R199" s="22"/>
    </row>
    <row r="200" spans="1:18" s="27" customFormat="1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7"/>
      <c r="R200" s="22"/>
    </row>
    <row r="201" spans="1:18" s="27" customFormat="1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7"/>
      <c r="R201" s="22"/>
    </row>
    <row r="202" spans="1:18" s="27" customFormat="1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7"/>
      <c r="R202" s="22"/>
    </row>
    <row r="203" spans="1:18" s="27" customFormat="1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7"/>
      <c r="R203" s="22"/>
    </row>
    <row r="204" spans="1:18" s="27" customFormat="1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7"/>
      <c r="R204" s="22"/>
    </row>
    <row r="205" spans="1:18" s="27" customFormat="1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7"/>
      <c r="R205" s="22"/>
    </row>
    <row r="206" spans="1:18" s="27" customFormat="1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7"/>
      <c r="R206" s="22"/>
    </row>
    <row r="207" spans="1:18" s="27" customFormat="1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7"/>
      <c r="R207" s="22"/>
    </row>
    <row r="208" spans="1:18" s="27" customFormat="1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7"/>
      <c r="R208" s="22"/>
    </row>
    <row r="209" spans="1:18" s="27" customFormat="1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7"/>
      <c r="R209" s="22"/>
    </row>
    <row r="210" spans="1:18" s="27" customFormat="1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7"/>
      <c r="R210" s="22"/>
    </row>
    <row r="211" spans="1:18" s="27" customFormat="1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7"/>
      <c r="R211" s="22"/>
    </row>
    <row r="212" spans="1:18" s="27" customFormat="1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7"/>
      <c r="R212" s="22"/>
    </row>
    <row r="213" spans="1:18" s="27" customFormat="1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7"/>
      <c r="R213" s="22"/>
    </row>
    <row r="214" spans="1:18" s="27" customFormat="1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7"/>
      <c r="R214" s="22"/>
    </row>
    <row r="215" spans="1:18" s="27" customFormat="1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7"/>
      <c r="R215" s="22"/>
    </row>
    <row r="216" spans="1:18" s="27" customFormat="1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7"/>
      <c r="R216" s="22"/>
    </row>
    <row r="217" spans="1:18" s="27" customFormat="1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7"/>
      <c r="R217" s="22"/>
    </row>
    <row r="218" spans="1:18" s="27" customFormat="1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7"/>
      <c r="R218" s="22"/>
    </row>
    <row r="219" spans="1:18" s="27" customFormat="1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7"/>
      <c r="R219" s="22"/>
    </row>
    <row r="220" spans="1:18" s="27" customFormat="1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7"/>
      <c r="R220" s="22"/>
    </row>
    <row r="221" spans="1:18" s="27" customFormat="1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7"/>
      <c r="R221" s="22"/>
    </row>
    <row r="222" spans="1:18" s="27" customFormat="1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7"/>
      <c r="R222" s="22"/>
    </row>
    <row r="223" spans="1:18" s="27" customFormat="1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7"/>
      <c r="R223" s="22"/>
    </row>
    <row r="224" spans="1:18" s="27" customFormat="1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7"/>
      <c r="R224" s="22"/>
    </row>
    <row r="225" spans="1:18" s="27" customFormat="1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7"/>
      <c r="R225" s="22"/>
    </row>
    <row r="226" spans="1:18" s="27" customFormat="1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7"/>
      <c r="R226" s="22"/>
    </row>
    <row r="227" spans="1:18" s="27" customFormat="1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7"/>
      <c r="R227" s="22"/>
    </row>
    <row r="228" spans="1:18" s="27" customFormat="1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7"/>
      <c r="R228" s="22"/>
    </row>
    <row r="229" spans="1:18" s="27" customFormat="1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7"/>
      <c r="R229" s="22"/>
    </row>
    <row r="230" spans="1:18" s="27" customFormat="1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7"/>
      <c r="R230" s="22"/>
    </row>
    <row r="231" spans="1:18" s="27" customFormat="1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7"/>
      <c r="R231" s="22"/>
    </row>
    <row r="232" spans="1:18" s="27" customFormat="1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7"/>
      <c r="R232" s="22"/>
    </row>
    <row r="233" spans="1:18" s="27" customFormat="1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7"/>
      <c r="R233" s="22"/>
    </row>
    <row r="234" spans="1:18" s="27" customFormat="1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7"/>
      <c r="R234" s="22"/>
    </row>
    <row r="235" spans="1:18" s="27" customFormat="1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7"/>
      <c r="R235" s="22"/>
    </row>
    <row r="236" spans="1:18" s="27" customFormat="1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7"/>
      <c r="R236" s="22"/>
    </row>
    <row r="237" spans="1:18" s="27" customFormat="1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7"/>
      <c r="R237" s="22"/>
    </row>
    <row r="238" spans="1:18" s="27" customFormat="1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7"/>
      <c r="R238" s="22"/>
    </row>
    <row r="239" spans="1:18" s="27" customFormat="1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7"/>
      <c r="R239" s="22"/>
    </row>
    <row r="240" spans="1:18" s="27" customFormat="1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7"/>
      <c r="R240" s="22"/>
    </row>
    <row r="241" spans="1:18" s="27" customFormat="1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7"/>
      <c r="R241" s="22"/>
    </row>
    <row r="242" spans="1:18" s="27" customFormat="1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7"/>
      <c r="R242" s="22"/>
    </row>
    <row r="243" spans="1:18" s="27" customFormat="1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7"/>
      <c r="R243" s="22"/>
    </row>
    <row r="244" spans="1:18" s="27" customFormat="1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7"/>
      <c r="R244" s="22"/>
    </row>
    <row r="245" spans="1:18" s="27" customFormat="1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7"/>
      <c r="R245" s="22"/>
    </row>
    <row r="246" spans="1:18" s="27" customFormat="1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7"/>
      <c r="R246" s="22"/>
    </row>
    <row r="247" spans="1:18" s="27" customFormat="1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7"/>
      <c r="R247" s="22"/>
    </row>
    <row r="248" spans="1:18" s="27" customFormat="1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7"/>
      <c r="R248" s="22"/>
    </row>
    <row r="249" spans="1:18" s="27" customFormat="1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7"/>
      <c r="R249" s="22"/>
    </row>
    <row r="250" spans="1:18" s="27" customFormat="1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7"/>
      <c r="R250" s="22"/>
    </row>
    <row r="251" spans="1:18" s="27" customFormat="1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7"/>
      <c r="R251" s="22"/>
    </row>
    <row r="252" spans="1:18" s="27" customFormat="1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7"/>
      <c r="R252" s="22"/>
    </row>
    <row r="253" spans="1:18" s="27" customFormat="1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7"/>
      <c r="R253" s="22"/>
    </row>
    <row r="254" spans="1:18" s="27" customFormat="1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7"/>
      <c r="R254" s="22"/>
    </row>
    <row r="255" spans="1:18" s="27" customFormat="1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7"/>
      <c r="R255" s="22"/>
    </row>
    <row r="256" spans="1:18" s="27" customFormat="1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7"/>
      <c r="R256" s="22"/>
    </row>
    <row r="257" spans="1:18" s="27" customFormat="1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7"/>
      <c r="R257" s="22"/>
    </row>
    <row r="258" spans="1:18" s="27" customFormat="1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7"/>
      <c r="R258" s="22"/>
    </row>
    <row r="259" spans="1:18" s="27" customFormat="1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7"/>
      <c r="R259" s="22"/>
    </row>
    <row r="260" spans="1:18" s="27" customFormat="1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7"/>
      <c r="R260" s="22"/>
    </row>
    <row r="261" spans="1:18" s="27" customFormat="1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7"/>
      <c r="R261" s="22"/>
    </row>
    <row r="262" spans="1:18" s="27" customFormat="1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7"/>
      <c r="R262" s="22"/>
    </row>
    <row r="263" spans="1:18" s="27" customFormat="1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7"/>
      <c r="R263" s="22"/>
    </row>
    <row r="264" spans="1:18" s="27" customFormat="1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7"/>
      <c r="R264" s="22"/>
    </row>
    <row r="265" spans="1:18" s="27" customFormat="1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7"/>
      <c r="R265" s="22"/>
    </row>
    <row r="266" spans="1:18" s="27" customFormat="1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7"/>
      <c r="R266" s="22"/>
    </row>
    <row r="267" spans="1:18" s="27" customFormat="1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7"/>
      <c r="R267" s="22"/>
    </row>
    <row r="268" spans="1:18" s="27" customFormat="1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7"/>
      <c r="R268" s="22"/>
    </row>
    <row r="269" spans="1:18" s="27" customFormat="1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7"/>
      <c r="R269" s="22"/>
    </row>
    <row r="270" spans="1:18" s="27" customFormat="1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7"/>
      <c r="R270" s="22"/>
    </row>
    <row r="271" spans="1:18" s="27" customFormat="1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7"/>
      <c r="R271" s="22"/>
    </row>
    <row r="272" spans="1:18" s="27" customFormat="1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7"/>
      <c r="R272" s="22"/>
    </row>
    <row r="273" spans="1:18" s="27" customFormat="1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7"/>
      <c r="R273" s="22"/>
    </row>
    <row r="274" spans="1:18" s="27" customFormat="1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7"/>
      <c r="R274" s="22"/>
    </row>
    <row r="275" spans="1:18" s="27" customFormat="1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7"/>
      <c r="R275" s="22"/>
    </row>
    <row r="276" spans="1:18" s="27" customFormat="1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7"/>
      <c r="R276" s="22"/>
    </row>
    <row r="277" spans="1:18" s="27" customFormat="1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7"/>
      <c r="R277" s="22"/>
    </row>
    <row r="278" spans="1:18" s="27" customFormat="1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7"/>
      <c r="R278" s="22"/>
    </row>
    <row r="279" spans="1:18" s="27" customFormat="1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7"/>
      <c r="R279" s="22"/>
    </row>
    <row r="280" spans="1:18" s="27" customFormat="1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7"/>
      <c r="R280" s="22"/>
    </row>
    <row r="281" spans="1:18" s="27" customFormat="1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7"/>
      <c r="R281" s="22"/>
    </row>
    <row r="282" spans="1:18" s="27" customFormat="1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7"/>
      <c r="R282" s="22"/>
    </row>
    <row r="283" spans="1:18" s="27" customFormat="1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7"/>
      <c r="R283" s="22"/>
    </row>
    <row r="284" spans="1:18" s="27" customFormat="1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7"/>
      <c r="R284" s="22"/>
    </row>
    <row r="285" spans="1:18" s="27" customFormat="1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7"/>
      <c r="R285" s="22"/>
    </row>
    <row r="286" spans="1:18" s="27" customFormat="1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7"/>
      <c r="R286" s="22"/>
    </row>
    <row r="287" spans="1:18" s="27" customFormat="1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7"/>
      <c r="R287" s="22"/>
    </row>
    <row r="288" spans="1:18" s="27" customFormat="1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7"/>
      <c r="R288" s="22"/>
    </row>
    <row r="289" spans="1:18" s="27" customFormat="1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7"/>
      <c r="R289" s="22"/>
    </row>
    <row r="290" spans="1:18" s="27" customFormat="1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7"/>
      <c r="R290" s="22"/>
    </row>
    <row r="291" spans="1:18" s="27" customFormat="1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7"/>
      <c r="R291" s="22"/>
    </row>
    <row r="292" spans="1:18" s="27" customFormat="1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7"/>
      <c r="R292" s="22"/>
    </row>
    <row r="293" spans="1:18" s="27" customFormat="1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7"/>
      <c r="R293" s="22"/>
    </row>
    <row r="294" spans="1:18" s="27" customFormat="1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7"/>
      <c r="R294" s="22"/>
    </row>
    <row r="295" spans="1:18" s="27" customFormat="1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7"/>
      <c r="R295" s="22"/>
    </row>
    <row r="296" spans="1:18" s="27" customFormat="1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7"/>
      <c r="R296" s="22"/>
    </row>
    <row r="297" spans="1:18" s="27" customFormat="1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7"/>
      <c r="R297" s="22"/>
    </row>
    <row r="298" spans="1:18" s="27" customFormat="1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7"/>
      <c r="R298" s="22"/>
    </row>
    <row r="299" spans="1:18" s="27" customFormat="1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7"/>
      <c r="R299" s="22"/>
    </row>
    <row r="300" spans="1:18" s="27" customFormat="1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7"/>
      <c r="R300" s="22"/>
    </row>
    <row r="301" spans="1:18" s="27" customFormat="1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7"/>
      <c r="R301" s="22"/>
    </row>
    <row r="302" spans="1:18" s="27" customFormat="1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7"/>
      <c r="R302" s="22"/>
    </row>
    <row r="303" spans="1:18" s="27" customFormat="1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7"/>
      <c r="R303" s="22"/>
    </row>
    <row r="304" spans="1:18" s="27" customFormat="1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7"/>
      <c r="R304" s="22"/>
    </row>
    <row r="305" spans="1:18" s="27" customFormat="1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7"/>
      <c r="R305" s="22"/>
    </row>
    <row r="306" spans="1:18" s="27" customFormat="1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7"/>
      <c r="R306" s="22"/>
    </row>
    <row r="307" spans="1:18" s="27" customFormat="1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7"/>
      <c r="R307" s="22"/>
    </row>
    <row r="308" spans="1:18" s="27" customFormat="1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7"/>
      <c r="R308" s="22"/>
    </row>
    <row r="309" spans="1:18" s="27" customFormat="1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7"/>
      <c r="R309" s="22"/>
    </row>
    <row r="310" spans="1:18" s="27" customFormat="1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7"/>
      <c r="R310" s="22"/>
    </row>
    <row r="311" spans="1:18" s="27" customFormat="1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7"/>
      <c r="R311" s="22"/>
    </row>
    <row r="312" spans="1:18" s="27" customFormat="1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7"/>
      <c r="R312" s="22"/>
    </row>
    <row r="313" spans="1:18" s="27" customFormat="1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7"/>
      <c r="R313" s="22"/>
    </row>
    <row r="314" spans="1:18" s="27" customFormat="1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7"/>
      <c r="R314" s="22"/>
    </row>
    <row r="315" spans="1:18" s="27" customFormat="1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7"/>
      <c r="R315" s="22"/>
    </row>
    <row r="316" spans="1:18" s="27" customFormat="1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7"/>
      <c r="R316" s="22"/>
    </row>
    <row r="317" spans="1:18" s="27" customFormat="1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7"/>
      <c r="R317" s="22"/>
    </row>
    <row r="318" spans="1:18" s="27" customFormat="1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7"/>
      <c r="R318" s="22"/>
    </row>
    <row r="319" spans="1:18" s="27" customFormat="1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7"/>
      <c r="R319" s="22"/>
    </row>
    <row r="320" spans="1:18" s="27" customFormat="1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7"/>
      <c r="R320" s="22"/>
    </row>
    <row r="321" spans="1:18" s="27" customFormat="1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7"/>
      <c r="R321" s="22"/>
    </row>
    <row r="322" spans="1:18" s="27" customFormat="1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7"/>
      <c r="R322" s="22"/>
    </row>
    <row r="323" spans="1:18" s="27" customFormat="1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7"/>
      <c r="R323" s="22"/>
    </row>
    <row r="324" spans="1:18" s="27" customFormat="1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7"/>
      <c r="R324" s="22"/>
    </row>
    <row r="325" spans="1:18" s="27" customFormat="1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7"/>
      <c r="R325" s="22"/>
    </row>
    <row r="326" spans="1:18" s="27" customFormat="1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7"/>
      <c r="R326" s="22"/>
    </row>
    <row r="327" spans="1:18" s="27" customFormat="1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7"/>
      <c r="R327" s="22"/>
    </row>
    <row r="328" spans="1:18" s="27" customFormat="1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7"/>
      <c r="R328" s="22"/>
    </row>
    <row r="329" spans="1:18" s="27" customFormat="1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7"/>
      <c r="R329" s="22"/>
    </row>
    <row r="330" spans="1:18" s="27" customFormat="1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7"/>
      <c r="R330" s="22"/>
    </row>
  </sheetData>
  <sheetProtection algorithmName="SHA-512" hashValue="Ul1wCxyzeLnJyZs6/pGLdlL7NSzccmmkOuYI3Bnh9/tPlNQgn6uu2XDru1laTMQ19hKjSWnD1/Abv5qQ7xpc4A==" saltValue="MHKuvuvfxBj5M1i3O/P9CQ==" spinCount="100000" sheet="1" objects="1" scenarios="1" selectLockedCells="1"/>
  <mergeCells count="47">
    <mergeCell ref="O48:P48"/>
    <mergeCell ref="O49:P49"/>
    <mergeCell ref="B52:G53"/>
    <mergeCell ref="B55:G55"/>
    <mergeCell ref="O24:P24"/>
    <mergeCell ref="O27:P27"/>
    <mergeCell ref="O36:P36"/>
    <mergeCell ref="O37:P37"/>
    <mergeCell ref="O38:P38"/>
    <mergeCell ref="O39:P39"/>
    <mergeCell ref="O28:P28"/>
    <mergeCell ref="O29:P29"/>
    <mergeCell ref="O18:P18"/>
    <mergeCell ref="O45:P45"/>
    <mergeCell ref="O46:P46"/>
    <mergeCell ref="O47:P47"/>
    <mergeCell ref="O19:P19"/>
    <mergeCell ref="O20:P20"/>
    <mergeCell ref="O21:P21"/>
    <mergeCell ref="O22:P22"/>
    <mergeCell ref="O23:P23"/>
    <mergeCell ref="O43:P43"/>
    <mergeCell ref="O44:P44"/>
    <mergeCell ref="O25:P25"/>
    <mergeCell ref="O26:P26"/>
    <mergeCell ref="O40:P40"/>
    <mergeCell ref="O41:P41"/>
    <mergeCell ref="O42:P42"/>
    <mergeCell ref="D10:J10"/>
    <mergeCell ref="D11:J11"/>
    <mergeCell ref="D12:J12"/>
    <mergeCell ref="O16:P16"/>
    <mergeCell ref="O17:P17"/>
    <mergeCell ref="L13:P13"/>
    <mergeCell ref="D6:J6"/>
    <mergeCell ref="D7:J7"/>
    <mergeCell ref="L7:N7"/>
    <mergeCell ref="D8:J8"/>
    <mergeCell ref="D9:J9"/>
    <mergeCell ref="L9:P9"/>
    <mergeCell ref="D5:J5"/>
    <mergeCell ref="M5:P5"/>
    <mergeCell ref="D3:J3"/>
    <mergeCell ref="L3:M3"/>
    <mergeCell ref="S3:S4"/>
    <mergeCell ref="D4:J4"/>
    <mergeCell ref="L4:O4"/>
  </mergeCells>
  <conditionalFormatting sqref="F19:F27 F30:F33">
    <cfRule type="cellIs" dxfId="42" priority="5" stopIfTrue="1" operator="equal">
      <formula>0</formula>
    </cfRule>
    <cfRule type="cellIs" dxfId="41" priority="6" stopIfTrue="1" operator="notBetween">
      <formula>#REF!</formula>
      <formula>#REF!</formula>
    </cfRule>
  </conditionalFormatting>
  <conditionalFormatting sqref="F39:F47">
    <cfRule type="cellIs" dxfId="40" priority="1" stopIfTrue="1" operator="equal">
      <formula>0</formula>
    </cfRule>
    <cfRule type="cellIs" dxfId="39" priority="2" stopIfTrue="1" operator="notBetween">
      <formula>#REF!</formula>
      <formula>#REF!</formula>
    </cfRule>
  </conditionalFormatting>
  <conditionalFormatting sqref="L19:L27 L30:L32">
    <cfRule type="expression" dxfId="38" priority="7" stopIfTrue="1">
      <formula>AND(L19&gt;0,L19&lt;#REF!)</formula>
    </cfRule>
  </conditionalFormatting>
  <conditionalFormatting sqref="L39:L47">
    <cfRule type="expression" dxfId="37" priority="3" stopIfTrue="1">
      <formula>AND(L39&gt;0,L39&lt;#REF!)</formula>
    </cfRule>
  </conditionalFormatting>
  <conditionalFormatting sqref="O35:P35 P50:P52">
    <cfRule type="cellIs" dxfId="36" priority="4" stopIfTrue="1" operator="notEqual">
      <formula>""</formula>
    </cfRule>
  </conditionalFormatting>
  <dataValidations count="2">
    <dataValidation type="list" operator="equal" allowBlank="1" showInputMessage="1" showErrorMessage="1" errorTitle="Dämmstärke" error="Wählen Sie aus der Liste eine mögliche Dämmstärke._x000a_Für andere Dämmstärken wenden Sie sich an unsere Ingenieure." sqref="L30:L32" xr:uid="{00000000-0002-0000-0400-000000000000}">
      <formula1>#REF!</formula1>
    </dataValidation>
    <dataValidation operator="equal" allowBlank="1" showInputMessage="1" showErrorMessage="1" errorTitle="Dämmstärke" error="Wählen Sie aus der Liste eine mögliche Dämmstärke._x000a_Für andere Dämmstärken wenden Sie sich an unsere Ingenieure." sqref="L18:L27 L38:L47" xr:uid="{00000000-0002-0000-0400-000001000000}"/>
  </dataValidations>
  <hyperlinks>
    <hyperlink ref="S3:S4" location="STARTSEITE!A1" display="zurück zur Startseite" xr:uid="{00000000-0004-0000-0400-000000000000}"/>
  </hyperlinks>
  <pageMargins left="0.7" right="0.7" top="0.78740157499999996" bottom="0.78740157499999996" header="0.3" footer="0.3"/>
  <pageSetup paperSize="9" scale="8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BA338"/>
  <sheetViews>
    <sheetView zoomScaleNormal="100" workbookViewId="0">
      <selection activeCell="G3" sqref="G3:T3"/>
    </sheetView>
  </sheetViews>
  <sheetFormatPr baseColWidth="10" defaultColWidth="11.42578125" defaultRowHeight="12.75"/>
  <cols>
    <col min="1" max="1" width="8.28515625" style="28" customWidth="1"/>
    <col min="2" max="2" width="6.7109375" style="28" customWidth="1"/>
    <col min="3" max="3" width="3" style="28" customWidth="1"/>
    <col min="4" max="4" width="2.85546875" style="28" customWidth="1"/>
    <col min="5" max="5" width="2.42578125" style="28" customWidth="1"/>
    <col min="6" max="6" width="6.5703125" style="28" customWidth="1"/>
    <col min="7" max="9" width="6.28515625" style="28" customWidth="1"/>
    <col min="10" max="18" width="2.28515625" style="28" customWidth="1"/>
    <col min="19" max="20" width="0.85546875" style="28" customWidth="1"/>
    <col min="21" max="21" width="4.28515625" style="28" customWidth="1"/>
    <col min="22" max="22" width="4" style="28" customWidth="1"/>
    <col min="23" max="24" width="2.28515625" style="28" customWidth="1"/>
    <col min="25" max="25" width="6.28515625" style="28" customWidth="1"/>
    <col min="26" max="26" width="10.7109375" style="28" customWidth="1"/>
    <col min="27" max="28" width="5.7109375" style="28" customWidth="1"/>
    <col min="29" max="29" width="3.42578125" style="28" customWidth="1"/>
    <col min="30" max="30" width="11" style="27" customWidth="1"/>
    <col min="31" max="31" width="16.85546875" style="27" customWidth="1"/>
    <col min="32" max="53" width="11.42578125" style="27"/>
    <col min="54" max="16384" width="11.42578125" style="28"/>
  </cols>
  <sheetData>
    <row r="1" spans="1:31" ht="23.25" customHeight="1">
      <c r="A1" s="309"/>
      <c r="B1" s="86" t="s">
        <v>147</v>
      </c>
      <c r="C1" s="86"/>
      <c r="D1" s="169"/>
      <c r="E1" s="26"/>
      <c r="F1" s="26"/>
      <c r="G1" s="26"/>
      <c r="H1" s="26"/>
      <c r="I1" s="26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557" t="s">
        <v>148</v>
      </c>
      <c r="W1" s="557"/>
      <c r="X1" s="557"/>
      <c r="Y1" s="557"/>
      <c r="Z1" s="557"/>
      <c r="AA1" s="557"/>
      <c r="AB1" s="557"/>
      <c r="AC1" s="170"/>
      <c r="AD1" s="171"/>
    </row>
    <row r="2" spans="1:31" ht="12" customHeight="1" thickBot="1">
      <c r="A2" s="39"/>
      <c r="B2" s="69"/>
      <c r="C2" s="69"/>
      <c r="D2" s="69"/>
      <c r="E2" s="69"/>
      <c r="F2" s="69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30"/>
      <c r="V2" s="30"/>
      <c r="W2" s="30"/>
      <c r="X2" s="30"/>
      <c r="Y2" s="70"/>
      <c r="Z2" s="73"/>
      <c r="AA2" s="70"/>
      <c r="AB2" s="70"/>
      <c r="AC2" s="170"/>
      <c r="AD2" s="171"/>
    </row>
    <row r="3" spans="1:31" ht="15.75" customHeight="1">
      <c r="A3" s="39"/>
      <c r="B3" s="76" t="s">
        <v>86</v>
      </c>
      <c r="C3" s="76"/>
      <c r="D3" s="76"/>
      <c r="E3" s="64"/>
      <c r="F3" s="6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34"/>
      <c r="S3" s="534"/>
      <c r="T3" s="534"/>
      <c r="U3" s="12"/>
      <c r="V3" s="12"/>
      <c r="W3" s="12"/>
      <c r="X3" s="12"/>
      <c r="Y3" s="668" t="s">
        <v>91</v>
      </c>
      <c r="Z3" s="668"/>
      <c r="AA3" s="29"/>
      <c r="AB3" s="78" t="s">
        <v>92</v>
      </c>
      <c r="AC3" s="170"/>
      <c r="AD3" s="171"/>
      <c r="AE3" s="542" t="s">
        <v>105</v>
      </c>
    </row>
    <row r="4" spans="1:31" ht="15.75" customHeight="1" thickBot="1">
      <c r="A4" s="39"/>
      <c r="B4" s="65"/>
      <c r="C4" s="65"/>
      <c r="D4" s="65"/>
      <c r="E4" s="65"/>
      <c r="F4" s="65"/>
      <c r="G4" s="535"/>
      <c r="H4" s="535"/>
      <c r="I4" s="535"/>
      <c r="J4" s="535"/>
      <c r="K4" s="535"/>
      <c r="L4" s="535"/>
      <c r="M4" s="535"/>
      <c r="N4" s="535"/>
      <c r="O4" s="535"/>
      <c r="P4" s="535"/>
      <c r="Q4" s="535"/>
      <c r="R4" s="535"/>
      <c r="S4" s="535"/>
      <c r="T4" s="535"/>
      <c r="U4" s="12"/>
      <c r="V4" s="12"/>
      <c r="W4" s="12"/>
      <c r="X4" s="12"/>
      <c r="Y4" s="670"/>
      <c r="Z4" s="670"/>
      <c r="AA4" s="670"/>
      <c r="AB4" s="282"/>
      <c r="AC4" s="172"/>
      <c r="AD4" s="67"/>
      <c r="AE4" s="543"/>
    </row>
    <row r="5" spans="1:31" ht="15.75" customHeight="1" thickBot="1">
      <c r="A5" s="39"/>
      <c r="B5" s="68"/>
      <c r="C5" s="68"/>
      <c r="D5" s="68"/>
      <c r="E5" s="68"/>
      <c r="F5" s="68"/>
      <c r="G5" s="540"/>
      <c r="H5" s="540"/>
      <c r="I5" s="540"/>
      <c r="J5" s="540"/>
      <c r="K5" s="540"/>
      <c r="L5" s="540"/>
      <c r="M5" s="540"/>
      <c r="N5" s="540"/>
      <c r="O5" s="540"/>
      <c r="P5" s="540"/>
      <c r="Q5" s="540"/>
      <c r="R5" s="540"/>
      <c r="S5" s="540"/>
      <c r="T5" s="540"/>
      <c r="U5" s="12"/>
      <c r="V5" s="12"/>
      <c r="W5" s="12"/>
      <c r="X5" s="12"/>
      <c r="Y5" s="77" t="s">
        <v>93</v>
      </c>
      <c r="Z5" s="671"/>
      <c r="AA5" s="671"/>
      <c r="AB5" s="671"/>
      <c r="AC5" s="170"/>
      <c r="AD5" s="171"/>
    </row>
    <row r="6" spans="1:31" ht="15.75" customHeight="1">
      <c r="A6" s="39"/>
      <c r="B6" s="76" t="s">
        <v>87</v>
      </c>
      <c r="C6" s="76"/>
      <c r="D6" s="76"/>
      <c r="E6" s="64"/>
      <c r="F6" s="64"/>
      <c r="G6" s="534"/>
      <c r="H6" s="534"/>
      <c r="I6" s="534"/>
      <c r="J6" s="534"/>
      <c r="K6" s="534"/>
      <c r="L6" s="534"/>
      <c r="M6" s="534"/>
      <c r="N6" s="534"/>
      <c r="O6" s="534"/>
      <c r="P6" s="534"/>
      <c r="Q6" s="534"/>
      <c r="R6" s="534"/>
      <c r="S6" s="534"/>
      <c r="T6" s="534"/>
      <c r="U6" s="12"/>
      <c r="V6" s="12"/>
      <c r="W6" s="12"/>
      <c r="X6" s="12"/>
      <c r="Y6" s="165" t="s">
        <v>94</v>
      </c>
      <c r="Z6" s="29"/>
      <c r="AA6" s="79" t="s">
        <v>95</v>
      </c>
      <c r="AB6" s="80" t="s">
        <v>96</v>
      </c>
      <c r="AC6" s="170"/>
      <c r="AD6" s="173"/>
    </row>
    <row r="7" spans="1:31" ht="15.75" customHeight="1">
      <c r="A7" s="39"/>
      <c r="B7" s="76" t="s">
        <v>88</v>
      </c>
      <c r="C7" s="76"/>
      <c r="D7" s="76"/>
      <c r="E7" s="64"/>
      <c r="F7" s="64"/>
      <c r="G7" s="535"/>
      <c r="H7" s="535"/>
      <c r="I7" s="535"/>
      <c r="J7" s="535"/>
      <c r="K7" s="535"/>
      <c r="L7" s="535"/>
      <c r="M7" s="535"/>
      <c r="N7" s="535"/>
      <c r="O7" s="535"/>
      <c r="P7" s="535"/>
      <c r="Q7" s="535"/>
      <c r="R7" s="535"/>
      <c r="S7" s="535"/>
      <c r="T7" s="535"/>
      <c r="U7" s="12"/>
      <c r="V7" s="12"/>
      <c r="W7" s="12"/>
      <c r="X7" s="12"/>
      <c r="Y7" s="672"/>
      <c r="Z7" s="672"/>
      <c r="AA7" s="307"/>
      <c r="AB7" s="307"/>
      <c r="AC7" s="174"/>
      <c r="AD7" s="173"/>
    </row>
    <row r="8" spans="1:31" ht="15.75" customHeight="1">
      <c r="A8" s="39"/>
      <c r="B8" s="76" t="s">
        <v>89</v>
      </c>
      <c r="C8" s="76"/>
      <c r="D8" s="76"/>
      <c r="E8" s="64"/>
      <c r="F8" s="64"/>
      <c r="G8" s="535"/>
      <c r="H8" s="535"/>
      <c r="I8" s="535"/>
      <c r="J8" s="535"/>
      <c r="K8" s="535"/>
      <c r="L8" s="535"/>
      <c r="M8" s="535"/>
      <c r="N8" s="535"/>
      <c r="O8" s="535"/>
      <c r="P8" s="535"/>
      <c r="Q8" s="535"/>
      <c r="R8" s="535"/>
      <c r="S8" s="535"/>
      <c r="T8" s="535"/>
      <c r="U8" s="12"/>
      <c r="V8" s="12"/>
      <c r="W8" s="12"/>
      <c r="X8" s="12"/>
      <c r="Y8" s="165" t="s">
        <v>149</v>
      </c>
      <c r="Z8" s="29"/>
      <c r="AA8" s="29"/>
      <c r="AB8" s="29"/>
      <c r="AC8" s="174"/>
      <c r="AD8" s="173"/>
    </row>
    <row r="9" spans="1:31" ht="15.75" customHeight="1" thickBot="1">
      <c r="A9" s="39"/>
      <c r="B9" s="72"/>
      <c r="C9" s="72"/>
      <c r="D9" s="72"/>
      <c r="E9" s="72"/>
      <c r="F9" s="72"/>
      <c r="G9" s="540"/>
      <c r="H9" s="540"/>
      <c r="I9" s="540"/>
      <c r="J9" s="540"/>
      <c r="K9" s="540"/>
      <c r="L9" s="540"/>
      <c r="M9" s="540"/>
      <c r="N9" s="540"/>
      <c r="O9" s="540"/>
      <c r="P9" s="540"/>
      <c r="Q9" s="540"/>
      <c r="R9" s="540"/>
      <c r="S9" s="540"/>
      <c r="T9" s="540"/>
      <c r="U9" s="12"/>
      <c r="V9" s="12"/>
      <c r="W9" s="12"/>
      <c r="X9" s="12"/>
      <c r="Y9" s="673"/>
      <c r="Z9" s="673"/>
      <c r="AA9" s="673"/>
      <c r="AB9" s="673"/>
      <c r="AC9" s="175"/>
      <c r="AD9" s="176" t="s">
        <v>98</v>
      </c>
    </row>
    <row r="10" spans="1:31" ht="15.6" customHeight="1">
      <c r="A10" s="39"/>
      <c r="B10" s="76" t="s">
        <v>90</v>
      </c>
      <c r="C10" s="76"/>
      <c r="D10" s="76"/>
      <c r="E10" s="64"/>
      <c r="F10" s="64"/>
      <c r="G10" s="637"/>
      <c r="H10" s="637"/>
      <c r="I10" s="637"/>
      <c r="J10" s="637"/>
      <c r="K10" s="637"/>
      <c r="L10" s="637"/>
      <c r="M10" s="637"/>
      <c r="N10" s="637"/>
      <c r="O10" s="637"/>
      <c r="P10" s="637"/>
      <c r="Q10" s="637"/>
      <c r="R10" s="637"/>
      <c r="S10" s="637"/>
      <c r="T10" s="637"/>
      <c r="U10" s="12"/>
      <c r="V10" s="12"/>
      <c r="W10" s="12"/>
      <c r="X10" s="12"/>
      <c r="Y10" s="81" t="s">
        <v>150</v>
      </c>
      <c r="Z10" s="38"/>
      <c r="AA10" s="38"/>
      <c r="AB10" s="38"/>
      <c r="AC10" s="61"/>
      <c r="AD10" s="173"/>
    </row>
    <row r="11" spans="1:31" ht="15.6" customHeight="1">
      <c r="A11" s="39"/>
      <c r="B11" s="76"/>
      <c r="C11" s="76"/>
      <c r="D11" s="76"/>
      <c r="E11" s="64"/>
      <c r="F11" s="64"/>
      <c r="G11" s="535"/>
      <c r="H11" s="535"/>
      <c r="I11" s="535"/>
      <c r="J11" s="535"/>
      <c r="K11" s="535"/>
      <c r="L11" s="535"/>
      <c r="M11" s="535"/>
      <c r="N11" s="535"/>
      <c r="O11" s="535"/>
      <c r="P11" s="535"/>
      <c r="Q11" s="535"/>
      <c r="R11" s="535"/>
      <c r="S11" s="535"/>
      <c r="T11" s="535"/>
      <c r="U11" s="12"/>
      <c r="V11" s="12"/>
      <c r="W11" s="12"/>
      <c r="X11" s="12"/>
      <c r="Y11" s="81" t="s">
        <v>159</v>
      </c>
      <c r="Z11" s="38"/>
      <c r="AA11" s="38"/>
      <c r="AB11" s="38"/>
      <c r="AC11" s="61"/>
      <c r="AD11" s="173"/>
    </row>
    <row r="12" spans="1:31" ht="15.6" customHeight="1">
      <c r="A12" s="39"/>
      <c r="B12" s="163"/>
      <c r="C12" s="163"/>
      <c r="D12" s="163"/>
      <c r="E12" s="163"/>
      <c r="F12" s="163"/>
      <c r="G12" s="541"/>
      <c r="H12" s="541"/>
      <c r="I12" s="541"/>
      <c r="J12" s="541"/>
      <c r="K12" s="541"/>
      <c r="L12" s="541"/>
      <c r="M12" s="541"/>
      <c r="N12" s="541"/>
      <c r="O12" s="541"/>
      <c r="P12" s="541"/>
      <c r="Q12" s="541"/>
      <c r="R12" s="541"/>
      <c r="S12" s="541"/>
      <c r="T12" s="541"/>
      <c r="U12" s="12"/>
      <c r="V12" s="12"/>
      <c r="W12" s="12"/>
      <c r="X12" s="12"/>
      <c r="Y12" s="81" t="s">
        <v>160</v>
      </c>
      <c r="Z12" s="38"/>
      <c r="AA12" s="38"/>
      <c r="AB12" s="38"/>
      <c r="AC12" s="61"/>
      <c r="AD12" s="173"/>
    </row>
    <row r="13" spans="1:31" ht="15.6" customHeight="1">
      <c r="A13" s="39"/>
      <c r="B13" s="64"/>
      <c r="C13" s="64"/>
      <c r="D13" s="64"/>
      <c r="E13" s="64"/>
      <c r="F13" s="64"/>
      <c r="G13" s="321"/>
      <c r="H13" s="321"/>
      <c r="I13" s="321"/>
      <c r="J13" s="321"/>
      <c r="K13" s="321"/>
      <c r="L13" s="321"/>
      <c r="M13" s="321"/>
      <c r="N13" s="321"/>
      <c r="O13" s="321"/>
      <c r="P13" s="321"/>
      <c r="Q13" s="321"/>
      <c r="R13" s="321"/>
      <c r="S13" s="321"/>
      <c r="T13" s="321"/>
      <c r="U13" s="12"/>
      <c r="V13" s="12"/>
      <c r="W13" s="12"/>
      <c r="X13" s="12"/>
      <c r="Y13" s="343" t="str">
        <f>'ACITOP p.1'!M10</f>
        <v>Email de cde : commande@bewetec.ch</v>
      </c>
      <c r="Z13" s="38"/>
      <c r="AA13" s="38"/>
      <c r="AB13" s="38"/>
      <c r="AC13" s="61"/>
      <c r="AD13" s="173"/>
    </row>
    <row r="14" spans="1:31" ht="15.6" customHeight="1">
      <c r="A14" s="39"/>
      <c r="B14" s="65"/>
      <c r="C14" s="65"/>
      <c r="D14" s="65"/>
      <c r="E14" s="65"/>
      <c r="F14" s="65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343" t="str">
        <f>'ACITOP p.1'!$M$11</f>
        <v>Distribué par :</v>
      </c>
      <c r="Z14" s="38"/>
      <c r="AA14" s="38"/>
      <c r="AB14" s="38"/>
      <c r="AC14" s="61"/>
      <c r="AD14" s="173"/>
    </row>
    <row r="15" spans="1:31" ht="15.6" customHeight="1">
      <c r="A15" s="39"/>
      <c r="B15" s="164" t="s">
        <v>132</v>
      </c>
      <c r="C15" s="65"/>
      <c r="D15" s="65"/>
      <c r="E15" s="65"/>
      <c r="F15" s="65"/>
      <c r="G15" s="12"/>
      <c r="H15" s="12"/>
      <c r="I15" s="12"/>
      <c r="J15" s="12"/>
      <c r="K15" s="12"/>
      <c r="L15" s="12"/>
      <c r="M15" s="12"/>
      <c r="N15" s="12"/>
      <c r="O15" s="12"/>
      <c r="P15" s="164" t="s">
        <v>133</v>
      </c>
      <c r="Q15" s="12"/>
      <c r="R15" s="12"/>
      <c r="S15" s="12"/>
      <c r="T15" s="12"/>
      <c r="U15" s="12"/>
      <c r="V15" s="12"/>
      <c r="W15" s="13"/>
      <c r="X15" s="13"/>
      <c r="Y15" s="81"/>
      <c r="Z15" s="61"/>
      <c r="AA15" s="61"/>
      <c r="AB15" s="61"/>
      <c r="AC15" s="61"/>
      <c r="AD15" s="305" t="s">
        <v>151</v>
      </c>
    </row>
    <row r="16" spans="1:31" ht="15.6" customHeight="1">
      <c r="A16" s="39"/>
      <c r="B16" s="85"/>
      <c r="C16" s="85"/>
      <c r="D16" s="85"/>
      <c r="E16" s="61"/>
      <c r="F16" s="61"/>
      <c r="G16" s="61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13"/>
      <c r="X16" s="13"/>
      <c r="Y16" s="39"/>
      <c r="Z16" s="25"/>
      <c r="AA16" s="25"/>
      <c r="AB16" s="12"/>
      <c r="AC16" s="174"/>
      <c r="AD16" s="306" t="s">
        <v>139</v>
      </c>
    </row>
    <row r="17" spans="1:41" ht="15.6" customHeight="1">
      <c r="A17" s="39"/>
      <c r="B17" s="85"/>
      <c r="C17" s="85"/>
      <c r="D17" s="85"/>
      <c r="E17" s="54"/>
      <c r="F17" s="54"/>
      <c r="G17" s="84"/>
      <c r="H17" s="84"/>
      <c r="I17" s="84"/>
      <c r="J17" s="10"/>
      <c r="K17" s="10"/>
      <c r="L17" s="10"/>
      <c r="M17" s="10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4"/>
      <c r="AA17" s="12"/>
      <c r="AB17" s="12"/>
      <c r="AC17" s="174"/>
      <c r="AD17" s="306" t="s">
        <v>140</v>
      </c>
    </row>
    <row r="18" spans="1:41" ht="15.6" customHeight="1">
      <c r="A18" s="39"/>
      <c r="B18" s="31"/>
      <c r="C18" s="31"/>
      <c r="D18" s="31"/>
      <c r="E18" s="31"/>
      <c r="F18" s="31"/>
      <c r="G18" s="32"/>
      <c r="H18" s="25"/>
      <c r="I18" s="25"/>
      <c r="J18" s="10"/>
      <c r="K18" s="10"/>
      <c r="L18" s="10"/>
      <c r="M18" s="10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4"/>
      <c r="AA18" s="12"/>
      <c r="AB18" s="12"/>
      <c r="AC18" s="174"/>
      <c r="AD18" s="306" t="s">
        <v>152</v>
      </c>
    </row>
    <row r="19" spans="1:41" ht="15.6" customHeight="1">
      <c r="A19" s="39"/>
      <c r="B19" s="177"/>
      <c r="C19" s="177"/>
      <c r="D19" s="178"/>
      <c r="E19" s="178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8"/>
      <c r="AB19" s="178"/>
      <c r="AC19" s="179"/>
      <c r="AD19" s="306" t="s">
        <v>141</v>
      </c>
    </row>
    <row r="20" spans="1:41" ht="15.6" customHeight="1">
      <c r="A20" s="39"/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8"/>
      <c r="AB20" s="178"/>
      <c r="AC20" s="179"/>
      <c r="AD20" s="306" t="s">
        <v>153</v>
      </c>
    </row>
    <row r="21" spans="1:41" ht="15.6" customHeight="1">
      <c r="A21" s="39"/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8"/>
      <c r="AB21" s="178"/>
      <c r="AC21" s="179"/>
      <c r="AD21" s="306" t="s">
        <v>143</v>
      </c>
    </row>
    <row r="22" spans="1:41" ht="15.6" customHeight="1">
      <c r="A22" s="39"/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8"/>
      <c r="AB22" s="178"/>
      <c r="AC22" s="179"/>
      <c r="AD22" s="306" t="s">
        <v>144</v>
      </c>
    </row>
    <row r="23" spans="1:41" ht="15.6" customHeight="1">
      <c r="A23" s="39"/>
      <c r="B23" s="180"/>
      <c r="C23" s="180"/>
      <c r="D23" s="180"/>
      <c r="E23" s="181"/>
      <c r="F23" s="181"/>
      <c r="G23" s="63"/>
      <c r="H23" s="63"/>
      <c r="I23" s="63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182"/>
      <c r="Z23" s="63"/>
      <c r="AA23" s="183"/>
      <c r="AB23" s="183"/>
      <c r="AC23" s="179"/>
      <c r="AD23" s="306" t="s">
        <v>145</v>
      </c>
    </row>
    <row r="24" spans="1:41" ht="15.6" customHeight="1">
      <c r="A24" s="39"/>
      <c r="B24" s="164" t="s">
        <v>134</v>
      </c>
      <c r="C24" s="180"/>
      <c r="D24" s="180"/>
      <c r="E24" s="181"/>
      <c r="F24" s="181"/>
      <c r="G24" s="63"/>
      <c r="H24" s="63"/>
      <c r="J24" s="164" t="s">
        <v>136</v>
      </c>
      <c r="K24" s="38"/>
      <c r="L24" s="38"/>
      <c r="M24" s="38"/>
      <c r="N24" s="38"/>
      <c r="O24" s="38"/>
      <c r="Q24" s="38"/>
      <c r="R24" s="38"/>
      <c r="S24" s="38"/>
      <c r="T24" s="38"/>
      <c r="U24" s="38"/>
      <c r="V24" s="38"/>
      <c r="W24" s="38"/>
      <c r="X24" s="38"/>
      <c r="Y24" s="164" t="s">
        <v>199</v>
      </c>
      <c r="Z24" s="63"/>
      <c r="AA24" s="183"/>
      <c r="AB24" s="183"/>
      <c r="AC24" s="179"/>
      <c r="AD24" s="173"/>
    </row>
    <row r="25" spans="1:41" ht="15.6" customHeight="1">
      <c r="A25" s="39"/>
      <c r="B25" s="180"/>
      <c r="C25" s="180"/>
      <c r="D25" s="180"/>
      <c r="E25" s="181"/>
      <c r="F25" s="181"/>
      <c r="G25" s="63"/>
      <c r="H25" s="63"/>
      <c r="I25" s="63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182"/>
      <c r="Z25" s="63"/>
      <c r="AA25" s="183"/>
      <c r="AB25" s="183"/>
      <c r="AC25" s="179"/>
      <c r="AD25" s="669" t="s">
        <v>213</v>
      </c>
      <c r="AE25" s="669"/>
      <c r="AF25" s="669"/>
      <c r="AG25" s="669"/>
      <c r="AH25" s="669"/>
      <c r="AI25" s="669"/>
      <c r="AJ25" s="669"/>
      <c r="AK25" s="669"/>
      <c r="AL25" s="669"/>
      <c r="AM25" s="669"/>
      <c r="AN25" s="669"/>
      <c r="AO25" s="669"/>
    </row>
    <row r="26" spans="1:41" ht="15.6" customHeight="1">
      <c r="A26" s="39"/>
      <c r="B26" s="180"/>
      <c r="C26" s="180"/>
      <c r="D26" s="180"/>
      <c r="E26" s="181"/>
      <c r="F26" s="181"/>
      <c r="G26" s="63"/>
      <c r="H26" s="63"/>
      <c r="I26" s="63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182"/>
      <c r="Z26" s="63"/>
      <c r="AA26" s="183"/>
      <c r="AB26" s="183"/>
      <c r="AC26" s="179"/>
      <c r="AD26" s="173"/>
    </row>
    <row r="27" spans="1:41" ht="15.6" customHeight="1">
      <c r="A27" s="39"/>
      <c r="B27" s="180"/>
      <c r="C27" s="180"/>
      <c r="D27" s="180"/>
      <c r="E27" s="181"/>
      <c r="F27" s="181"/>
      <c r="G27" s="63"/>
      <c r="H27" s="63"/>
      <c r="I27" s="63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182"/>
      <c r="Z27" s="63"/>
      <c r="AA27" s="183"/>
      <c r="AB27" s="183"/>
      <c r="AC27" s="179"/>
      <c r="AD27" s="173"/>
    </row>
    <row r="28" spans="1:41" ht="15.6" customHeight="1">
      <c r="A28" s="39"/>
      <c r="B28" s="180"/>
      <c r="C28" s="180"/>
      <c r="D28" s="180"/>
      <c r="E28" s="181"/>
      <c r="F28" s="181"/>
      <c r="G28" s="63"/>
      <c r="H28" s="63"/>
      <c r="I28" s="63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182"/>
      <c r="Z28" s="63"/>
      <c r="AA28" s="183"/>
      <c r="AB28" s="183"/>
      <c r="AC28" s="179"/>
      <c r="AD28" s="173"/>
    </row>
    <row r="29" spans="1:41" ht="15.6" customHeight="1">
      <c r="A29" s="39"/>
      <c r="B29" s="184"/>
      <c r="C29" s="184"/>
      <c r="D29" s="184"/>
      <c r="E29" s="180"/>
      <c r="F29" s="180"/>
      <c r="G29" s="63"/>
      <c r="H29" s="63"/>
      <c r="I29" s="63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5"/>
      <c r="AA29" s="185"/>
      <c r="AB29" s="185"/>
      <c r="AC29" s="179"/>
      <c r="AD29" s="173"/>
    </row>
    <row r="30" spans="1:41" ht="15.6" customHeight="1">
      <c r="A30" s="39"/>
      <c r="B30" s="164"/>
      <c r="C30" s="180"/>
      <c r="D30" s="180"/>
      <c r="E30" s="180"/>
      <c r="F30" s="180"/>
      <c r="G30" s="63"/>
      <c r="H30" s="63"/>
      <c r="I30" s="63"/>
      <c r="J30" s="182"/>
      <c r="K30" s="182"/>
      <c r="L30" s="182"/>
      <c r="M30" s="182"/>
      <c r="N30" s="182"/>
      <c r="O30" s="182"/>
      <c r="P30" s="164"/>
      <c r="Q30" s="39"/>
      <c r="R30" s="182"/>
      <c r="S30" s="182"/>
      <c r="T30" s="182"/>
      <c r="U30" s="182"/>
      <c r="V30" s="182"/>
      <c r="W30" s="182"/>
      <c r="X30" s="182"/>
      <c r="Y30" s="182"/>
      <c r="Z30" s="185"/>
      <c r="AA30" s="185"/>
      <c r="AB30" s="185"/>
      <c r="AC30" s="179"/>
      <c r="AD30" s="173"/>
    </row>
    <row r="31" spans="1:41" ht="15.6" customHeight="1">
      <c r="A31" s="39"/>
      <c r="B31" s="164"/>
      <c r="C31" s="180"/>
      <c r="D31" s="180"/>
      <c r="E31" s="180"/>
      <c r="F31" s="180"/>
      <c r="G31" s="63"/>
      <c r="H31" s="63"/>
      <c r="I31" s="63"/>
      <c r="J31" s="182"/>
      <c r="K31" s="182"/>
      <c r="L31" s="182"/>
      <c r="M31" s="182"/>
      <c r="N31" s="182"/>
      <c r="O31" s="182"/>
      <c r="P31" s="164"/>
      <c r="Q31" s="39"/>
      <c r="R31" s="182"/>
      <c r="S31" s="182"/>
      <c r="T31" s="182"/>
      <c r="U31" s="182"/>
      <c r="V31" s="182"/>
      <c r="W31" s="182"/>
      <c r="X31" s="182"/>
      <c r="Y31" s="182"/>
      <c r="Z31" s="185"/>
      <c r="AA31" s="185"/>
      <c r="AB31" s="185"/>
      <c r="AC31" s="179"/>
      <c r="AD31" s="173"/>
    </row>
    <row r="32" spans="1:41" ht="15.6" customHeight="1">
      <c r="A32" s="39"/>
      <c r="B32" s="164"/>
      <c r="C32" s="180"/>
      <c r="D32" s="180"/>
      <c r="E32" s="180"/>
      <c r="F32" s="180"/>
      <c r="G32" s="63"/>
      <c r="H32" s="63"/>
      <c r="I32" s="63"/>
      <c r="J32" s="182"/>
      <c r="K32" s="182"/>
      <c r="L32" s="182"/>
      <c r="M32" s="182"/>
      <c r="N32" s="182"/>
      <c r="O32" s="182"/>
      <c r="P32" s="164"/>
      <c r="Q32" s="39"/>
      <c r="R32" s="182"/>
      <c r="S32" s="182"/>
      <c r="T32" s="29"/>
      <c r="U32" s="29"/>
      <c r="V32" s="29"/>
      <c r="W32" s="29"/>
      <c r="X32" s="29"/>
      <c r="Y32" s="29"/>
      <c r="Z32" s="29"/>
      <c r="AA32" s="186"/>
      <c r="AB32" s="186"/>
      <c r="AC32" s="186"/>
      <c r="AD32" s="173"/>
    </row>
    <row r="33" spans="1:30" ht="15.6" customHeight="1">
      <c r="A33" s="39"/>
      <c r="B33" s="29"/>
      <c r="C33" s="29"/>
      <c r="D33" s="29"/>
      <c r="E33" s="29"/>
      <c r="F33" s="29"/>
      <c r="G33" s="35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187"/>
      <c r="AB33" s="188"/>
      <c r="AC33" s="179"/>
      <c r="AD33" s="173"/>
    </row>
    <row r="34" spans="1:30" ht="15.6" customHeight="1">
      <c r="A34" s="39"/>
      <c r="B34" s="164" t="s">
        <v>135</v>
      </c>
      <c r="C34" s="180"/>
      <c r="D34" s="180"/>
      <c r="E34" s="180"/>
      <c r="F34" s="180"/>
      <c r="G34" s="63"/>
      <c r="H34" s="63"/>
      <c r="I34" s="63"/>
      <c r="J34" s="182"/>
      <c r="K34" s="182"/>
      <c r="L34" s="182"/>
      <c r="M34" s="182"/>
      <c r="N34" s="182"/>
      <c r="O34" s="182"/>
      <c r="P34" s="164" t="s">
        <v>137</v>
      </c>
      <c r="Q34" s="39"/>
      <c r="R34" s="182"/>
      <c r="S34" s="182"/>
      <c r="T34" s="29"/>
      <c r="U34" s="29"/>
      <c r="V34" s="29"/>
      <c r="W34" s="29"/>
      <c r="X34" s="29"/>
      <c r="Y34" s="29"/>
      <c r="Z34" s="29"/>
      <c r="AA34" s="186"/>
      <c r="AB34" s="186"/>
      <c r="AC34" s="186"/>
      <c r="AD34" s="173"/>
    </row>
    <row r="35" spans="1:30" ht="15.6" customHeight="1">
      <c r="A35" s="39"/>
      <c r="B35" s="177"/>
      <c r="C35" s="177"/>
      <c r="D35" s="177"/>
      <c r="E35" s="177"/>
      <c r="F35" s="177"/>
      <c r="G35" s="177"/>
      <c r="H35" s="177"/>
      <c r="I35" s="177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7"/>
      <c r="Z35" s="177"/>
      <c r="AA35" s="178"/>
      <c r="AB35" s="178"/>
      <c r="AC35" s="179"/>
      <c r="AD35" s="173"/>
    </row>
    <row r="36" spans="1:30" ht="15.6" customHeight="1">
      <c r="A36" s="39"/>
      <c r="B36" s="180"/>
      <c r="C36" s="180"/>
      <c r="D36" s="180"/>
      <c r="E36" s="181"/>
      <c r="F36" s="181"/>
      <c r="G36" s="63"/>
      <c r="H36" s="63"/>
      <c r="I36" s="63"/>
      <c r="J36" s="38"/>
      <c r="K36" s="38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38"/>
      <c r="X36" s="38"/>
      <c r="Y36" s="190"/>
      <c r="Z36" s="185"/>
      <c r="AA36" s="191"/>
      <c r="AB36" s="191"/>
      <c r="AC36" s="179"/>
      <c r="AD36" s="173"/>
    </row>
    <row r="37" spans="1:30" ht="15.6" customHeight="1">
      <c r="A37" s="39"/>
      <c r="B37" s="164"/>
      <c r="C37" s="180"/>
      <c r="D37" s="180"/>
      <c r="E37" s="181"/>
      <c r="F37" s="181"/>
      <c r="G37" s="63"/>
      <c r="H37" s="63"/>
      <c r="I37" s="63"/>
      <c r="J37" s="38"/>
      <c r="K37" s="38"/>
      <c r="L37" s="189"/>
      <c r="M37" s="189"/>
      <c r="N37" s="189"/>
      <c r="O37" s="189"/>
      <c r="P37" s="189"/>
      <c r="Q37" s="189"/>
      <c r="R37" s="189"/>
      <c r="S37" s="189"/>
      <c r="T37" s="189"/>
      <c r="U37" s="189"/>
      <c r="V37" s="189"/>
      <c r="W37" s="38"/>
      <c r="X37" s="38"/>
      <c r="Y37" s="190"/>
      <c r="Z37" s="185"/>
      <c r="AA37" s="191"/>
      <c r="AB37" s="191"/>
      <c r="AC37" s="179"/>
      <c r="AD37" s="173"/>
    </row>
    <row r="38" spans="1:30" ht="15.6" customHeight="1">
      <c r="A38" s="39"/>
      <c r="B38" s="184"/>
      <c r="C38" s="184"/>
      <c r="D38" s="184"/>
      <c r="E38" s="180"/>
      <c r="F38" s="180"/>
      <c r="G38" s="63"/>
      <c r="H38" s="63"/>
      <c r="I38" s="63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5"/>
      <c r="AA38" s="185"/>
      <c r="AB38" s="185"/>
      <c r="AC38" s="179"/>
      <c r="AD38" s="173"/>
    </row>
    <row r="39" spans="1:30" ht="15.75" customHeight="1">
      <c r="A39" s="39"/>
      <c r="B39" s="180"/>
      <c r="C39" s="180"/>
      <c r="D39" s="180"/>
      <c r="E39" s="180"/>
      <c r="F39" s="180"/>
      <c r="G39" s="63"/>
      <c r="H39" s="63"/>
      <c r="I39" s="63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5"/>
      <c r="AA39" s="185"/>
      <c r="AB39" s="185"/>
      <c r="AC39" s="179"/>
      <c r="AD39" s="173"/>
    </row>
    <row r="40" spans="1:30" ht="15.75" customHeight="1">
      <c r="A40" s="39"/>
      <c r="B40" s="85" t="s">
        <v>154</v>
      </c>
      <c r="C40" s="85"/>
      <c r="D40" s="85"/>
      <c r="E40" s="180"/>
      <c r="F40" s="180"/>
      <c r="G40" s="63"/>
      <c r="H40" s="63"/>
      <c r="I40" s="63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29"/>
      <c r="Z40" s="63"/>
      <c r="AA40" s="63"/>
      <c r="AB40" s="63"/>
      <c r="AC40" s="179"/>
      <c r="AD40" s="176"/>
    </row>
    <row r="41" spans="1:30" ht="5.25" customHeight="1">
      <c r="A41" s="39"/>
      <c r="B41" s="85"/>
      <c r="C41" s="85"/>
      <c r="D41" s="85"/>
      <c r="E41" s="54"/>
      <c r="F41" s="54"/>
      <c r="G41" s="192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186"/>
      <c r="AB41" s="186"/>
      <c r="AC41" s="186"/>
      <c r="AD41" s="173"/>
    </row>
    <row r="42" spans="1:30" ht="15.75" customHeight="1">
      <c r="A42" s="39"/>
      <c r="B42" s="153" t="s">
        <v>26</v>
      </c>
      <c r="C42" s="159"/>
      <c r="D42" s="577" t="s">
        <v>101</v>
      </c>
      <c r="E42" s="577"/>
      <c r="F42" s="160"/>
      <c r="G42" s="92" t="s">
        <v>80</v>
      </c>
      <c r="H42" s="159" t="s">
        <v>3</v>
      </c>
      <c r="I42" s="160" t="s">
        <v>107</v>
      </c>
      <c r="J42" s="536" t="s">
        <v>82</v>
      </c>
      <c r="K42" s="577"/>
      <c r="L42" s="586" t="s">
        <v>66</v>
      </c>
      <c r="M42" s="586"/>
      <c r="N42" s="577" t="s">
        <v>6</v>
      </c>
      <c r="O42" s="577"/>
      <c r="P42" s="577" t="s">
        <v>7</v>
      </c>
      <c r="Q42" s="577"/>
      <c r="R42" s="577"/>
      <c r="S42" s="577" t="s">
        <v>62</v>
      </c>
      <c r="T42" s="577"/>
      <c r="U42" s="577"/>
      <c r="V42" s="577"/>
      <c r="W42" s="577" t="s">
        <v>81</v>
      </c>
      <c r="X42" s="577"/>
      <c r="Y42" s="92" t="s">
        <v>102</v>
      </c>
      <c r="Z42" s="155" t="s">
        <v>104</v>
      </c>
      <c r="AA42" s="536" t="s">
        <v>34</v>
      </c>
      <c r="AB42" s="547"/>
      <c r="AC42" s="179"/>
      <c r="AD42" s="229"/>
    </row>
    <row r="43" spans="1:30" ht="15.75" customHeight="1">
      <c r="A43" s="39"/>
      <c r="B43" s="154" t="s">
        <v>106</v>
      </c>
      <c r="C43" s="157"/>
      <c r="D43" s="96"/>
      <c r="E43" s="96"/>
      <c r="F43" s="158"/>
      <c r="G43" s="96" t="s">
        <v>1</v>
      </c>
      <c r="H43" s="157" t="s">
        <v>1</v>
      </c>
      <c r="I43" s="158" t="s">
        <v>1</v>
      </c>
      <c r="J43" s="588" t="s">
        <v>1</v>
      </c>
      <c r="K43" s="588"/>
      <c r="L43" s="588" t="s">
        <v>1</v>
      </c>
      <c r="M43" s="588"/>
      <c r="N43" s="578" t="s">
        <v>1</v>
      </c>
      <c r="O43" s="578"/>
      <c r="P43" s="578" t="s">
        <v>1</v>
      </c>
      <c r="Q43" s="578"/>
      <c r="R43" s="578"/>
      <c r="S43" s="578" t="s">
        <v>1</v>
      </c>
      <c r="T43" s="578"/>
      <c r="U43" s="578"/>
      <c r="V43" s="578"/>
      <c r="W43" s="578" t="s">
        <v>1</v>
      </c>
      <c r="X43" s="578"/>
      <c r="Y43" s="96" t="s">
        <v>0</v>
      </c>
      <c r="Z43" s="156"/>
      <c r="AA43" s="548" t="s">
        <v>35</v>
      </c>
      <c r="AB43" s="549"/>
      <c r="AC43" s="179"/>
      <c r="AD43" s="173"/>
    </row>
    <row r="44" spans="1:30" ht="15.75" customHeight="1">
      <c r="A44" s="39"/>
      <c r="B44" s="287"/>
      <c r="C44" s="647"/>
      <c r="D44" s="648"/>
      <c r="E44" s="428" t="str">
        <f>IF(C44=0,"","-S")</f>
        <v/>
      </c>
      <c r="F44" s="429"/>
      <c r="G44" s="254"/>
      <c r="H44" s="254"/>
      <c r="I44" s="255"/>
      <c r="J44" s="649"/>
      <c r="K44" s="649"/>
      <c r="L44" s="638"/>
      <c r="M44" s="638"/>
      <c r="N44" s="638"/>
      <c r="O44" s="638"/>
      <c r="P44" s="638"/>
      <c r="Q44" s="638"/>
      <c r="R44" s="638"/>
      <c r="S44" s="657" t="str">
        <f>IF(C44="BD","≥","")</f>
        <v/>
      </c>
      <c r="T44" s="657"/>
      <c r="U44" s="430" t="str">
        <f>IF(C44="BD",(L44+10+10-2*J44),"")</f>
        <v/>
      </c>
      <c r="V44" s="315"/>
      <c r="W44" s="644" t="str">
        <f>IF(H44=14,44,IF(H44=12,36,IF(H44=10,36,IF(H44=8,29,""))))</f>
        <v/>
      </c>
      <c r="X44" s="644"/>
      <c r="Y44" s="256"/>
      <c r="Z44" s="236"/>
      <c r="AA44" s="544">
        <f>Y44*Z44</f>
        <v>0</v>
      </c>
      <c r="AB44" s="545"/>
      <c r="AC44" s="179"/>
      <c r="AD44" s="173"/>
    </row>
    <row r="45" spans="1:30" ht="15.75" customHeight="1">
      <c r="A45" s="39"/>
      <c r="B45" s="291"/>
      <c r="C45" s="658"/>
      <c r="D45" s="659"/>
      <c r="E45" s="431" t="str">
        <f>IF(C45=0,"","-S")</f>
        <v/>
      </c>
      <c r="F45" s="432"/>
      <c r="G45" s="250"/>
      <c r="H45" s="250"/>
      <c r="I45" s="251"/>
      <c r="J45" s="649"/>
      <c r="K45" s="649"/>
      <c r="L45" s="641"/>
      <c r="M45" s="641"/>
      <c r="N45" s="641"/>
      <c r="O45" s="641"/>
      <c r="P45" s="638"/>
      <c r="Q45" s="638"/>
      <c r="R45" s="638"/>
      <c r="S45" s="656" t="str">
        <f t="shared" ref="S45:S47" si="0">IF(C45="BD","≥","")</f>
        <v/>
      </c>
      <c r="T45" s="656"/>
      <c r="U45" s="433" t="str">
        <f t="shared" ref="U45:U47" si="1">IF(C45="BD",(L45+10+10-2*J45),"")</f>
        <v/>
      </c>
      <c r="V45" s="316"/>
      <c r="W45" s="653" t="str">
        <f>IF(H45=14,44,IF(H45=12,36,IF(H45=10,36,IF(H45=8,29,""))))</f>
        <v/>
      </c>
      <c r="X45" s="653"/>
      <c r="Y45" s="256"/>
      <c r="Z45" s="258"/>
      <c r="AA45" s="645">
        <f>Y45*Z45</f>
        <v>0</v>
      </c>
      <c r="AB45" s="646"/>
      <c r="AC45" s="179"/>
      <c r="AD45" s="173"/>
    </row>
    <row r="46" spans="1:30" ht="15.75" customHeight="1">
      <c r="A46" s="39"/>
      <c r="B46" s="302"/>
      <c r="C46" s="658"/>
      <c r="D46" s="659"/>
      <c r="E46" s="431" t="str">
        <f>IF(C46=0,"","-S")</f>
        <v/>
      </c>
      <c r="F46" s="432"/>
      <c r="G46" s="250"/>
      <c r="H46" s="250"/>
      <c r="I46" s="251"/>
      <c r="J46" s="649"/>
      <c r="K46" s="649"/>
      <c r="L46" s="641"/>
      <c r="M46" s="641"/>
      <c r="N46" s="641"/>
      <c r="O46" s="641"/>
      <c r="P46" s="638"/>
      <c r="Q46" s="638"/>
      <c r="R46" s="638"/>
      <c r="S46" s="656" t="str">
        <f t="shared" si="0"/>
        <v/>
      </c>
      <c r="T46" s="656"/>
      <c r="U46" s="433" t="str">
        <f t="shared" si="1"/>
        <v/>
      </c>
      <c r="V46" s="316"/>
      <c r="W46" s="653" t="str">
        <f>IF(H46=14,44,IF(H46=12,36,IF(H46=10,36,IF(H46=8,29,""))))</f>
        <v/>
      </c>
      <c r="X46" s="653"/>
      <c r="Y46" s="256"/>
      <c r="Z46" s="259"/>
      <c r="AA46" s="645">
        <f>Y46*Z46</f>
        <v>0</v>
      </c>
      <c r="AB46" s="646"/>
      <c r="AC46" s="179"/>
      <c r="AD46" s="173"/>
    </row>
    <row r="47" spans="1:30" ht="15.75" customHeight="1">
      <c r="A47" s="39"/>
      <c r="B47" s="289"/>
      <c r="C47" s="660"/>
      <c r="D47" s="661"/>
      <c r="E47" s="434" t="str">
        <f>IF(C47=0,"","-S")</f>
        <v/>
      </c>
      <c r="F47" s="435"/>
      <c r="G47" s="252"/>
      <c r="H47" s="252"/>
      <c r="I47" s="253"/>
      <c r="J47" s="651"/>
      <c r="K47" s="652"/>
      <c r="L47" s="643"/>
      <c r="M47" s="643"/>
      <c r="N47" s="643"/>
      <c r="O47" s="643"/>
      <c r="P47" s="650"/>
      <c r="Q47" s="650"/>
      <c r="R47" s="650"/>
      <c r="S47" s="655" t="str">
        <f t="shared" si="0"/>
        <v/>
      </c>
      <c r="T47" s="655"/>
      <c r="U47" s="436" t="str">
        <f t="shared" si="1"/>
        <v/>
      </c>
      <c r="V47" s="323"/>
      <c r="W47" s="654" t="str">
        <f>IF(H47=14,44,IF(H47=12,36,IF(H47=10,36,IF(H47=8,29,""))))</f>
        <v/>
      </c>
      <c r="X47" s="654"/>
      <c r="Y47" s="324"/>
      <c r="Z47" s="261"/>
      <c r="AA47" s="550">
        <f>Y47*Z47</f>
        <v>0</v>
      </c>
      <c r="AB47" s="551"/>
      <c r="AC47" s="179"/>
      <c r="AD47" s="176" t="s">
        <v>98</v>
      </c>
    </row>
    <row r="48" spans="1:30" ht="15.75" customHeight="1">
      <c r="A48" s="39"/>
      <c r="B48" s="180"/>
      <c r="C48" s="437" t="str" cm="1">
        <f t="array" ref="C48">IF(C44="S1",x,IF(C45="S+",14,IF(C46=14,14,IF(C47=14,14,""))))</f>
        <v/>
      </c>
      <c r="D48" s="180"/>
      <c r="E48" s="437"/>
      <c r="F48" s="180"/>
      <c r="G48" s="63"/>
      <c r="H48" s="437" t="str">
        <f>IF(H44=14,14,IF(H45=14,14,IF(H46=14,14,IF(H47=14,14,""))))</f>
        <v/>
      </c>
      <c r="I48" s="63"/>
      <c r="J48" s="182"/>
      <c r="K48" s="438"/>
      <c r="L48" s="182"/>
      <c r="M48" s="182"/>
      <c r="N48" s="63"/>
      <c r="O48" s="438"/>
      <c r="P48" s="63"/>
      <c r="Q48" s="63"/>
      <c r="R48" s="39"/>
      <c r="S48" s="39"/>
      <c r="T48" s="39"/>
      <c r="U48" s="39"/>
      <c r="V48" s="39"/>
      <c r="W48" s="438" t="str">
        <f>IF(H48=14, "ø14 --&gt;Emin=205; exception TYP BV et S1","")</f>
        <v/>
      </c>
      <c r="Y48" s="190"/>
      <c r="Z48" s="185"/>
      <c r="AA48" s="193"/>
      <c r="AB48" s="193"/>
      <c r="AC48" s="179"/>
      <c r="AD48" s="173"/>
    </row>
    <row r="49" spans="1:30" ht="15.75" customHeight="1">
      <c r="A49" s="39"/>
      <c r="B49" s="184"/>
      <c r="C49" s="184"/>
      <c r="D49" s="184"/>
      <c r="E49" s="180"/>
      <c r="F49" s="180"/>
      <c r="G49" s="63"/>
      <c r="H49" s="63"/>
      <c r="I49" s="63"/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5"/>
      <c r="AA49" s="185"/>
      <c r="AB49" s="185"/>
      <c r="AC49" s="179"/>
      <c r="AD49" s="173"/>
    </row>
    <row r="50" spans="1:30" ht="15.75" customHeight="1">
      <c r="A50" s="39"/>
      <c r="B50" s="85" t="s">
        <v>155</v>
      </c>
      <c r="C50" s="85"/>
      <c r="D50" s="85"/>
      <c r="E50" s="180"/>
      <c r="F50" s="180"/>
      <c r="G50" s="63"/>
      <c r="H50" s="63"/>
      <c r="I50" s="63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29"/>
      <c r="Z50" s="63"/>
      <c r="AA50" s="63"/>
      <c r="AB50" s="63"/>
      <c r="AC50" s="179"/>
      <c r="AD50" s="173"/>
    </row>
    <row r="51" spans="1:30" ht="5.25" customHeight="1">
      <c r="A51" s="39"/>
      <c r="B51" s="85"/>
      <c r="C51" s="85"/>
      <c r="D51" s="85"/>
      <c r="E51" s="54"/>
      <c r="F51" s="54"/>
      <c r="G51" s="192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186"/>
      <c r="AB51" s="186"/>
      <c r="AC51" s="179"/>
      <c r="AD51" s="173"/>
    </row>
    <row r="52" spans="1:30" ht="15.75" customHeight="1">
      <c r="A52" s="39"/>
      <c r="B52" s="153" t="s">
        <v>26</v>
      </c>
      <c r="C52" s="159"/>
      <c r="D52" s="577" t="s">
        <v>101</v>
      </c>
      <c r="E52" s="577"/>
      <c r="F52" s="160"/>
      <c r="G52" s="92" t="s">
        <v>80</v>
      </c>
      <c r="H52" s="159" t="s">
        <v>3</v>
      </c>
      <c r="I52" s="160" t="s">
        <v>107</v>
      </c>
      <c r="J52" s="536" t="s">
        <v>82</v>
      </c>
      <c r="K52" s="577"/>
      <c r="L52" s="586" t="s">
        <v>66</v>
      </c>
      <c r="M52" s="586"/>
      <c r="N52" s="577" t="s">
        <v>6</v>
      </c>
      <c r="O52" s="577"/>
      <c r="P52" s="577" t="s">
        <v>7</v>
      </c>
      <c r="Q52" s="577"/>
      <c r="R52" s="577"/>
      <c r="S52" s="577" t="s">
        <v>62</v>
      </c>
      <c r="T52" s="577"/>
      <c r="U52" s="577"/>
      <c r="V52" s="577"/>
      <c r="W52" s="577" t="s">
        <v>81</v>
      </c>
      <c r="X52" s="577"/>
      <c r="Y52" s="92" t="s">
        <v>102</v>
      </c>
      <c r="Z52" s="155" t="s">
        <v>104</v>
      </c>
      <c r="AA52" s="536" t="s">
        <v>34</v>
      </c>
      <c r="AB52" s="547"/>
      <c r="AC52" s="179"/>
      <c r="AD52" s="173"/>
    </row>
    <row r="53" spans="1:30" ht="15.75" customHeight="1">
      <c r="A53" s="39"/>
      <c r="B53" s="154" t="s">
        <v>106</v>
      </c>
      <c r="C53" s="157"/>
      <c r="D53" s="96"/>
      <c r="E53" s="96"/>
      <c r="F53" s="158"/>
      <c r="G53" s="96" t="s">
        <v>1</v>
      </c>
      <c r="H53" s="157" t="s">
        <v>1</v>
      </c>
      <c r="I53" s="158" t="s">
        <v>1</v>
      </c>
      <c r="J53" s="588" t="s">
        <v>1</v>
      </c>
      <c r="K53" s="588"/>
      <c r="L53" s="588" t="s">
        <v>1</v>
      </c>
      <c r="M53" s="588"/>
      <c r="N53" s="578" t="s">
        <v>1</v>
      </c>
      <c r="O53" s="578"/>
      <c r="P53" s="578" t="s">
        <v>1</v>
      </c>
      <c r="Q53" s="578"/>
      <c r="R53" s="578"/>
      <c r="S53" s="578" t="s">
        <v>1</v>
      </c>
      <c r="T53" s="578"/>
      <c r="U53" s="578"/>
      <c r="V53" s="578"/>
      <c r="W53" s="578" t="s">
        <v>1</v>
      </c>
      <c r="X53" s="578"/>
      <c r="Y53" s="96" t="s">
        <v>0</v>
      </c>
      <c r="Z53" s="156"/>
      <c r="AA53" s="548" t="s">
        <v>35</v>
      </c>
      <c r="AB53" s="549"/>
      <c r="AC53" s="179"/>
      <c r="AD53" s="173"/>
    </row>
    <row r="54" spans="1:30" ht="15.75" customHeight="1">
      <c r="A54" s="39"/>
      <c r="B54" s="297"/>
      <c r="C54" s="439" t="str">
        <f>IF(D54=0,"","P")</f>
        <v/>
      </c>
      <c r="D54" s="262"/>
      <c r="E54" s="428" t="str">
        <f>IF(D54=0,"","-S")</f>
        <v/>
      </c>
      <c r="F54" s="429"/>
      <c r="G54" s="145"/>
      <c r="H54" s="254"/>
      <c r="I54" s="255"/>
      <c r="J54" s="666"/>
      <c r="K54" s="667"/>
      <c r="L54" s="638"/>
      <c r="M54" s="638"/>
      <c r="N54" s="638"/>
      <c r="O54" s="638"/>
      <c r="P54" s="638"/>
      <c r="Q54" s="638"/>
      <c r="R54" s="638"/>
      <c r="S54" s="642" t="str">
        <f>IF(D54="BD","≥","")</f>
        <v/>
      </c>
      <c r="T54" s="642"/>
      <c r="U54" s="440" t="str">
        <f>IF(D54="BD",(L54+10+10-2*J54),"")</f>
        <v/>
      </c>
      <c r="V54" s="317"/>
      <c r="W54" s="644" t="str">
        <f>IF(H54=14,44,IF(H54=12,36,IF(H54=10,36,IF(H54=8,29,""))))</f>
        <v/>
      </c>
      <c r="X54" s="644"/>
      <c r="Y54" s="256"/>
      <c r="Z54" s="236"/>
      <c r="AA54" s="580">
        <f>Y54*Z54</f>
        <v>0</v>
      </c>
      <c r="AB54" s="556"/>
      <c r="AC54" s="179"/>
      <c r="AD54" s="173"/>
    </row>
    <row r="55" spans="1:30" ht="15.75" customHeight="1">
      <c r="A55" s="39"/>
      <c r="B55" s="303"/>
      <c r="C55" s="439" t="str">
        <f>IF(D55=0,"","P")</f>
        <v/>
      </c>
      <c r="D55" s="263"/>
      <c r="E55" s="431" t="str">
        <f>IF(D55=0,"","-S")</f>
        <v/>
      </c>
      <c r="F55" s="432"/>
      <c r="G55" s="264"/>
      <c r="H55" s="250"/>
      <c r="I55" s="251"/>
      <c r="J55" s="639"/>
      <c r="K55" s="640"/>
      <c r="L55" s="641"/>
      <c r="M55" s="641"/>
      <c r="N55" s="641"/>
      <c r="O55" s="641"/>
      <c r="P55" s="638"/>
      <c r="Q55" s="638"/>
      <c r="R55" s="638"/>
      <c r="S55" s="642" t="str">
        <f>IF(D55="BD","≥","")</f>
        <v/>
      </c>
      <c r="T55" s="642"/>
      <c r="U55" s="441" t="str">
        <f>IF(D55="BD",(L55+10+10-2*J55),"")</f>
        <v/>
      </c>
      <c r="V55" s="318"/>
      <c r="W55" s="653" t="str">
        <f>IF(H55=14,44,IF(H55=12,36,IF(H55=10,36,IF(H55=8,29,""))))</f>
        <v/>
      </c>
      <c r="X55" s="653"/>
      <c r="Y55" s="257"/>
      <c r="Z55" s="258"/>
      <c r="AA55" s="645">
        <f>Y55*Z55</f>
        <v>0</v>
      </c>
      <c r="AB55" s="646"/>
      <c r="AC55" s="179"/>
      <c r="AD55" s="173"/>
    </row>
    <row r="56" spans="1:30" ht="15.75" customHeight="1">
      <c r="A56" s="39"/>
      <c r="B56" s="304"/>
      <c r="C56" s="439" t="str">
        <f>IF(D56=0,"","P")</f>
        <v/>
      </c>
      <c r="D56" s="263"/>
      <c r="E56" s="431" t="str">
        <f>IF(D56=0,"","-S")</f>
        <v/>
      </c>
      <c r="F56" s="432"/>
      <c r="G56" s="265"/>
      <c r="H56" s="250"/>
      <c r="I56" s="251"/>
      <c r="J56" s="639"/>
      <c r="K56" s="640"/>
      <c r="L56" s="641"/>
      <c r="M56" s="641"/>
      <c r="N56" s="641"/>
      <c r="O56" s="641"/>
      <c r="P56" s="638"/>
      <c r="Q56" s="638"/>
      <c r="R56" s="638"/>
      <c r="S56" s="642" t="str">
        <f>IF(D56="BD","≥","")</f>
        <v/>
      </c>
      <c r="T56" s="642"/>
      <c r="U56" s="441" t="str">
        <f>IF(D56="BD",(L56+10+10-2*J56),"")</f>
        <v/>
      </c>
      <c r="V56" s="318"/>
      <c r="W56" s="653" t="str">
        <f>IF(H56=14,44,IF(H56=12,36,IF(H56=10,36,IF(H56=8,29,""))))</f>
        <v/>
      </c>
      <c r="X56" s="653"/>
      <c r="Y56" s="257"/>
      <c r="Z56" s="259"/>
      <c r="AA56" s="645">
        <f>Y56*Z56</f>
        <v>0</v>
      </c>
      <c r="AB56" s="646"/>
      <c r="AC56" s="179"/>
      <c r="AD56" s="173"/>
    </row>
    <row r="57" spans="1:30" ht="15.75" customHeight="1">
      <c r="A57" s="39"/>
      <c r="B57" s="300"/>
      <c r="C57" s="442" t="str">
        <f>IF(D57=0,"","P")</f>
        <v/>
      </c>
      <c r="D57" s="266"/>
      <c r="E57" s="434" t="str">
        <f>IF(D57=0,"","-S")</f>
        <v/>
      </c>
      <c r="F57" s="435"/>
      <c r="G57" s="146"/>
      <c r="H57" s="252"/>
      <c r="I57" s="253"/>
      <c r="J57" s="662"/>
      <c r="K57" s="663"/>
      <c r="L57" s="643"/>
      <c r="M57" s="643"/>
      <c r="N57" s="643"/>
      <c r="O57" s="643"/>
      <c r="P57" s="650"/>
      <c r="Q57" s="650"/>
      <c r="R57" s="650"/>
      <c r="S57" s="664" t="str">
        <f>IF(D57="BD","≥","")</f>
        <v/>
      </c>
      <c r="T57" s="664"/>
      <c r="U57" s="443" t="str">
        <f>IF(D57="BD",(L57+10+10-2*J57),"")</f>
        <v/>
      </c>
      <c r="V57" s="319"/>
      <c r="W57" s="665" t="str">
        <f>IF(H57=14,44,IF(H57=12,36,IF(H57=10,36,IF(H57=8,29,""))))</f>
        <v/>
      </c>
      <c r="X57" s="665"/>
      <c r="Y57" s="260"/>
      <c r="Z57" s="261"/>
      <c r="AA57" s="581">
        <f>Y57*Z57</f>
        <v>0</v>
      </c>
      <c r="AB57" s="551"/>
      <c r="AC57" s="179"/>
      <c r="AD57" s="176" t="s">
        <v>98</v>
      </c>
    </row>
    <row r="58" spans="1:30" ht="15.75" customHeight="1">
      <c r="A58" s="39"/>
      <c r="B58" s="180"/>
      <c r="C58" s="180"/>
      <c r="D58" s="180"/>
      <c r="E58" s="180"/>
      <c r="F58" s="180"/>
      <c r="G58" s="63"/>
      <c r="H58" s="437" t="str">
        <f>IF(H54=14,14,IF(H55=14,14,IF(H56=14,14,IF(H57=14,14,""))))</f>
        <v/>
      </c>
      <c r="I58" s="63"/>
      <c r="J58" s="444"/>
      <c r="K58" s="444"/>
      <c r="L58" s="182"/>
      <c r="M58" s="182"/>
      <c r="N58" s="63"/>
      <c r="O58" s="63"/>
      <c r="P58" s="63"/>
      <c r="Q58" s="63"/>
      <c r="R58" s="63"/>
      <c r="S58" s="63"/>
      <c r="U58" s="63"/>
      <c r="V58" s="63"/>
      <c r="W58" s="438" t="str">
        <f>IF(H58=14, "ø14 --&gt;Emin=205; exception TYP BV et S1","")</f>
        <v/>
      </c>
      <c r="X58" s="182"/>
      <c r="Y58" s="190"/>
      <c r="Z58" s="185"/>
      <c r="AA58" s="193"/>
      <c r="AB58" s="193"/>
      <c r="AC58" s="179"/>
      <c r="AD58" s="173"/>
    </row>
    <row r="59" spans="1:30" s="27" customFormat="1" ht="22.5" customHeight="1">
      <c r="B59" s="346" t="s">
        <v>162</v>
      </c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49"/>
      <c r="O59" s="49"/>
      <c r="P59" s="49"/>
      <c r="Q59" s="67"/>
      <c r="R59" s="67"/>
      <c r="S59" s="67"/>
      <c r="T59" s="46"/>
      <c r="U59" s="46"/>
      <c r="V59" s="46"/>
      <c r="W59" s="347"/>
      <c r="X59" s="347"/>
      <c r="Y59" s="347"/>
      <c r="Z59" s="49"/>
      <c r="AA59" s="49"/>
      <c r="AB59" s="348"/>
      <c r="AC59" s="349"/>
      <c r="AD59" s="194"/>
    </row>
    <row r="60" spans="1:30" ht="53.25" customHeight="1">
      <c r="A60" s="39"/>
      <c r="B60" s="552"/>
      <c r="C60" s="552"/>
      <c r="D60" s="552"/>
      <c r="E60" s="552"/>
      <c r="F60" s="552"/>
      <c r="G60" s="552"/>
      <c r="H60" s="552"/>
      <c r="I60" s="552"/>
      <c r="J60" s="552"/>
      <c r="K60" s="195"/>
      <c r="L60" s="195"/>
      <c r="M60" s="195"/>
      <c r="N60" s="196"/>
      <c r="O60" s="196"/>
      <c r="P60" s="196"/>
      <c r="Q60" s="196"/>
      <c r="R60" s="196"/>
      <c r="S60" s="196"/>
      <c r="T60" s="196"/>
      <c r="U60" s="196"/>
      <c r="V60" s="196"/>
      <c r="W60" s="39"/>
      <c r="X60" s="39"/>
      <c r="Y60" s="39"/>
      <c r="Z60" s="39"/>
      <c r="AA60" s="39"/>
      <c r="AB60" s="188"/>
      <c r="AC60" s="179"/>
      <c r="AD60" s="194"/>
    </row>
    <row r="61" spans="1:30" ht="15.75" customHeight="1">
      <c r="A61" s="39"/>
      <c r="B61" s="552"/>
      <c r="C61" s="552"/>
      <c r="D61" s="552"/>
      <c r="E61" s="552"/>
      <c r="F61" s="552"/>
      <c r="G61" s="552"/>
      <c r="H61" s="552"/>
      <c r="I61" s="552"/>
      <c r="J61" s="552"/>
      <c r="K61" s="195"/>
      <c r="L61" s="195"/>
      <c r="M61" s="195"/>
      <c r="N61" s="196"/>
      <c r="O61" s="196"/>
      <c r="P61" s="196"/>
      <c r="Q61" s="196"/>
      <c r="R61" s="196"/>
      <c r="S61" s="196"/>
      <c r="T61" s="196"/>
      <c r="U61" s="196"/>
      <c r="V61" s="196"/>
      <c r="W61" s="196"/>
      <c r="X61" s="196"/>
      <c r="Y61" s="196"/>
      <c r="Z61" s="39"/>
      <c r="AB61" s="75" t="s">
        <v>201</v>
      </c>
      <c r="AC61" s="179"/>
      <c r="AD61" s="194"/>
    </row>
    <row r="62" spans="1:30" s="27" customFormat="1" ht="47.25" customHeight="1">
      <c r="N62" s="40"/>
      <c r="O62" s="40"/>
      <c r="P62" s="40"/>
      <c r="Q62" s="40"/>
      <c r="R62" s="40"/>
      <c r="S62" s="40"/>
      <c r="T62" s="41"/>
      <c r="U62" s="41"/>
      <c r="V62" s="41"/>
      <c r="Z62" s="42"/>
      <c r="AA62" s="42"/>
      <c r="AB62" s="42"/>
      <c r="AC62" s="197"/>
      <c r="AD62" s="197"/>
    </row>
    <row r="63" spans="1:30" s="27" customFormat="1" ht="45.75" customHeight="1">
      <c r="B63" s="579"/>
      <c r="C63" s="579"/>
      <c r="D63" s="579"/>
      <c r="E63" s="579"/>
      <c r="F63" s="579"/>
      <c r="G63" s="579"/>
      <c r="H63" s="579"/>
      <c r="I63" s="579"/>
      <c r="J63" s="579"/>
      <c r="K63" s="198"/>
      <c r="L63" s="198"/>
      <c r="M63" s="198"/>
      <c r="AC63" s="197"/>
      <c r="AD63" s="197"/>
    </row>
    <row r="64" spans="1:30" s="27" customFormat="1" ht="15.75" customHeight="1">
      <c r="B64" s="43"/>
      <c r="C64" s="43"/>
      <c r="D64" s="43"/>
      <c r="E64" s="43"/>
      <c r="F64" s="43"/>
      <c r="G64" s="43"/>
      <c r="H64" s="43"/>
      <c r="I64" s="44"/>
      <c r="J64" s="45"/>
      <c r="K64" s="45"/>
      <c r="L64" s="45"/>
      <c r="M64" s="45"/>
      <c r="N64" s="16"/>
      <c r="O64" s="16"/>
      <c r="P64" s="16"/>
      <c r="Q64" s="45"/>
      <c r="R64" s="45"/>
      <c r="S64" s="45"/>
      <c r="T64" s="43"/>
      <c r="U64" s="43"/>
      <c r="V64" s="43"/>
      <c r="W64" s="41"/>
      <c r="X64" s="41"/>
      <c r="Y64" s="41"/>
      <c r="Z64" s="43"/>
      <c r="AA64" s="43"/>
      <c r="AB64" s="43"/>
      <c r="AC64" s="46"/>
      <c r="AD64" s="46"/>
    </row>
    <row r="65" spans="2:30" s="27" customFormat="1" ht="15.75" customHeight="1">
      <c r="B65" s="46"/>
      <c r="C65" s="46"/>
      <c r="D65" s="46"/>
      <c r="E65" s="46"/>
      <c r="F65" s="46"/>
      <c r="G65" s="46"/>
      <c r="H65" s="46"/>
      <c r="I65" s="44"/>
      <c r="J65" s="45"/>
      <c r="K65" s="45"/>
      <c r="L65" s="45"/>
      <c r="M65" s="45"/>
      <c r="N65" s="16"/>
      <c r="O65" s="16"/>
      <c r="P65" s="16"/>
      <c r="Q65" s="45"/>
      <c r="R65" s="45"/>
      <c r="S65" s="45"/>
      <c r="T65" s="46"/>
      <c r="U65" s="46"/>
      <c r="V65" s="46"/>
      <c r="W65" s="41"/>
      <c r="X65" s="41"/>
      <c r="Y65" s="41"/>
      <c r="Z65" s="46"/>
      <c r="AA65" s="46"/>
      <c r="AB65" s="46"/>
      <c r="AC65" s="46"/>
      <c r="AD65" s="46"/>
    </row>
    <row r="66" spans="2:30" s="27" customFormat="1" ht="11.25" customHeight="1">
      <c r="B66" s="47"/>
      <c r="C66" s="47"/>
      <c r="D66" s="47"/>
      <c r="E66" s="47"/>
      <c r="F66" s="47"/>
      <c r="G66" s="46"/>
      <c r="H66" s="46"/>
      <c r="I66" s="47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8"/>
      <c r="U66" s="48"/>
      <c r="V66" s="48"/>
      <c r="W66" s="41"/>
      <c r="X66" s="41"/>
      <c r="Y66" s="41"/>
      <c r="Z66" s="46"/>
      <c r="AC66" s="46"/>
      <c r="AD66" s="46"/>
    </row>
    <row r="67" spans="2:30" s="27" customFormat="1" ht="15.75" customHeight="1">
      <c r="J67" s="46"/>
      <c r="K67" s="46"/>
      <c r="L67" s="46"/>
      <c r="M67" s="46"/>
      <c r="N67" s="46"/>
      <c r="O67" s="46"/>
      <c r="P67" s="46"/>
      <c r="Q67" s="48"/>
      <c r="R67" s="48"/>
      <c r="S67" s="48"/>
      <c r="T67" s="48"/>
      <c r="U67" s="48"/>
      <c r="V67" s="48"/>
      <c r="W67" s="41"/>
      <c r="X67" s="41"/>
      <c r="Y67" s="41"/>
      <c r="Z67" s="18"/>
      <c r="AA67" s="19"/>
      <c r="AB67" s="19"/>
      <c r="AC67" s="46"/>
      <c r="AD67" s="46"/>
    </row>
    <row r="68" spans="2:30" s="27" customFormat="1">
      <c r="J68" s="46"/>
      <c r="K68" s="46"/>
      <c r="L68" s="46"/>
      <c r="M68" s="46"/>
      <c r="N68" s="46"/>
      <c r="O68" s="46"/>
      <c r="P68" s="46"/>
      <c r="Q68" s="48"/>
      <c r="R68" s="48"/>
      <c r="S68" s="48"/>
      <c r="T68" s="48"/>
      <c r="U68" s="48"/>
      <c r="V68" s="48"/>
      <c r="W68" s="41"/>
      <c r="X68" s="41"/>
      <c r="Y68" s="41"/>
      <c r="Z68" s="46"/>
      <c r="AA68" s="46"/>
      <c r="AB68" s="46"/>
      <c r="AC68" s="46"/>
      <c r="AD68" s="46"/>
    </row>
    <row r="69" spans="2:30" s="27" customFormat="1" ht="15"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20"/>
      <c r="AA69" s="20"/>
      <c r="AB69" s="20"/>
      <c r="AC69" s="46"/>
      <c r="AD69" s="46"/>
    </row>
    <row r="70" spans="2:30" s="27" customFormat="1"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46"/>
      <c r="AD70" s="46"/>
    </row>
    <row r="71" spans="2:30" s="27" customFormat="1"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46"/>
      <c r="AD71" s="46"/>
    </row>
    <row r="72" spans="2:30" s="27" customFormat="1"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0"/>
      <c r="U72" s="20"/>
      <c r="V72" s="20"/>
      <c r="W72" s="20"/>
      <c r="X72" s="20"/>
      <c r="Y72" s="20"/>
      <c r="Z72" s="20"/>
      <c r="AA72" s="20"/>
      <c r="AB72" s="20"/>
      <c r="AC72" s="171"/>
      <c r="AD72" s="171"/>
    </row>
    <row r="73" spans="2:30" s="27" customFormat="1"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0"/>
      <c r="U73" s="20"/>
      <c r="V73" s="20"/>
      <c r="W73" s="20"/>
      <c r="X73" s="20"/>
      <c r="Y73" s="20"/>
      <c r="Z73" s="20"/>
      <c r="AA73" s="20"/>
      <c r="AB73" s="20"/>
      <c r="AC73" s="171"/>
      <c r="AD73" s="171"/>
    </row>
    <row r="74" spans="2:30" s="27" customFormat="1">
      <c r="AC74" s="171"/>
      <c r="AD74" s="171"/>
    </row>
    <row r="75" spans="2:30" s="27" customFormat="1">
      <c r="AC75" s="199"/>
      <c r="AD75" s="199"/>
    </row>
    <row r="76" spans="2:30" s="27" customFormat="1">
      <c r="AC76" s="171"/>
      <c r="AD76" s="171"/>
    </row>
    <row r="77" spans="2:30" s="27" customFormat="1">
      <c r="AC77" s="171"/>
      <c r="AD77" s="171"/>
    </row>
    <row r="78" spans="2:30" s="27" customFormat="1">
      <c r="AC78" s="171"/>
      <c r="AD78" s="171"/>
    </row>
    <row r="79" spans="2:30" s="27" customFormat="1">
      <c r="AC79" s="171"/>
      <c r="AD79" s="171"/>
    </row>
    <row r="80" spans="2:30" s="27" customFormat="1">
      <c r="AC80" s="171"/>
      <c r="AD80" s="171"/>
    </row>
    <row r="81" spans="29:30" s="27" customFormat="1">
      <c r="AC81" s="171"/>
      <c r="AD81" s="171"/>
    </row>
    <row r="82" spans="29:30" s="27" customFormat="1">
      <c r="AC82" s="171"/>
      <c r="AD82" s="171"/>
    </row>
    <row r="83" spans="29:30" s="27" customFormat="1">
      <c r="AC83" s="171"/>
      <c r="AD83" s="171"/>
    </row>
    <row r="84" spans="29:30" s="27" customFormat="1">
      <c r="AC84" s="171"/>
      <c r="AD84" s="171"/>
    </row>
    <row r="85" spans="29:30" s="27" customFormat="1">
      <c r="AC85" s="171"/>
      <c r="AD85" s="171"/>
    </row>
    <row r="86" spans="29:30" s="27" customFormat="1">
      <c r="AC86" s="171"/>
      <c r="AD86" s="171"/>
    </row>
    <row r="87" spans="29:30" s="27" customFormat="1">
      <c r="AC87" s="171"/>
      <c r="AD87" s="171"/>
    </row>
    <row r="88" spans="29:30" s="27" customFormat="1">
      <c r="AC88" s="171"/>
      <c r="AD88" s="171"/>
    </row>
    <row r="89" spans="29:30" s="27" customFormat="1">
      <c r="AC89" s="171"/>
      <c r="AD89" s="171"/>
    </row>
    <row r="90" spans="29:30" s="27" customFormat="1">
      <c r="AC90" s="171"/>
      <c r="AD90" s="171"/>
    </row>
    <row r="91" spans="29:30" s="27" customFormat="1">
      <c r="AC91" s="171"/>
      <c r="AD91" s="171"/>
    </row>
    <row r="92" spans="29:30" s="27" customFormat="1">
      <c r="AC92" s="171"/>
      <c r="AD92" s="171"/>
    </row>
    <row r="93" spans="29:30" s="27" customFormat="1">
      <c r="AC93" s="171"/>
      <c r="AD93" s="171"/>
    </row>
    <row r="94" spans="29:30" s="27" customFormat="1">
      <c r="AC94" s="171"/>
      <c r="AD94" s="171"/>
    </row>
    <row r="95" spans="29:30" s="27" customFormat="1">
      <c r="AC95" s="171"/>
      <c r="AD95" s="171"/>
    </row>
    <row r="96" spans="29:30" s="27" customFormat="1">
      <c r="AC96" s="171"/>
      <c r="AD96" s="171"/>
    </row>
    <row r="97" spans="29:30" s="27" customFormat="1">
      <c r="AC97" s="171"/>
      <c r="AD97" s="171"/>
    </row>
    <row r="98" spans="29:30" s="27" customFormat="1">
      <c r="AC98" s="171"/>
      <c r="AD98" s="171"/>
    </row>
    <row r="99" spans="29:30" s="27" customFormat="1">
      <c r="AC99" s="171"/>
      <c r="AD99" s="171"/>
    </row>
    <row r="100" spans="29:30" s="27" customFormat="1">
      <c r="AC100" s="171"/>
      <c r="AD100" s="171"/>
    </row>
    <row r="101" spans="29:30" s="27" customFormat="1">
      <c r="AC101" s="171"/>
      <c r="AD101" s="171"/>
    </row>
    <row r="102" spans="29:30" s="27" customFormat="1">
      <c r="AC102" s="171"/>
      <c r="AD102" s="171"/>
    </row>
    <row r="103" spans="29:30" s="27" customFormat="1">
      <c r="AC103" s="171"/>
      <c r="AD103" s="171"/>
    </row>
    <row r="104" spans="29:30" s="27" customFormat="1">
      <c r="AC104" s="171"/>
      <c r="AD104" s="171"/>
    </row>
    <row r="105" spans="29:30" s="27" customFormat="1">
      <c r="AC105" s="171"/>
      <c r="AD105" s="171"/>
    </row>
    <row r="106" spans="29:30" s="27" customFormat="1">
      <c r="AC106" s="171"/>
      <c r="AD106" s="171"/>
    </row>
    <row r="107" spans="29:30" s="27" customFormat="1">
      <c r="AC107" s="171"/>
      <c r="AD107" s="171"/>
    </row>
    <row r="108" spans="29:30" s="27" customFormat="1">
      <c r="AC108" s="171"/>
      <c r="AD108" s="171"/>
    </row>
    <row r="109" spans="29:30" s="27" customFormat="1">
      <c r="AC109" s="171"/>
      <c r="AD109" s="171"/>
    </row>
    <row r="110" spans="29:30" s="27" customFormat="1">
      <c r="AC110" s="171"/>
      <c r="AD110" s="171"/>
    </row>
    <row r="111" spans="29:30" s="27" customFormat="1">
      <c r="AC111" s="171"/>
      <c r="AD111" s="171"/>
    </row>
    <row r="112" spans="29:30" s="27" customFormat="1">
      <c r="AC112" s="171"/>
      <c r="AD112" s="171"/>
    </row>
    <row r="113" spans="29:30">
      <c r="AC113" s="200"/>
      <c r="AD113" s="171"/>
    </row>
    <row r="114" spans="29:30">
      <c r="AC114" s="200"/>
      <c r="AD114" s="171"/>
    </row>
    <row r="115" spans="29:30">
      <c r="AC115" s="200"/>
      <c r="AD115" s="171"/>
    </row>
    <row r="116" spans="29:30">
      <c r="AC116" s="200"/>
      <c r="AD116" s="171"/>
    </row>
    <row r="117" spans="29:30">
      <c r="AC117" s="200"/>
      <c r="AD117" s="171"/>
    </row>
    <row r="118" spans="29:30">
      <c r="AC118" s="200"/>
      <c r="AD118" s="171"/>
    </row>
    <row r="119" spans="29:30">
      <c r="AC119" s="200"/>
      <c r="AD119" s="171"/>
    </row>
    <row r="120" spans="29:30">
      <c r="AC120" s="200"/>
      <c r="AD120" s="171"/>
    </row>
    <row r="121" spans="29:30">
      <c r="AC121" s="200"/>
      <c r="AD121" s="171"/>
    </row>
    <row r="122" spans="29:30">
      <c r="AC122" s="200"/>
      <c r="AD122" s="171"/>
    </row>
    <row r="123" spans="29:30">
      <c r="AC123" s="200"/>
      <c r="AD123" s="171"/>
    </row>
    <row r="124" spans="29:30">
      <c r="AC124" s="200"/>
      <c r="AD124" s="171"/>
    </row>
    <row r="125" spans="29:30">
      <c r="AC125" s="200"/>
      <c r="AD125" s="171"/>
    </row>
    <row r="126" spans="29:30">
      <c r="AC126" s="200"/>
      <c r="AD126" s="171"/>
    </row>
    <row r="127" spans="29:30">
      <c r="AC127" s="200"/>
      <c r="AD127" s="171"/>
    </row>
    <row r="128" spans="29:30">
      <c r="AC128" s="200"/>
      <c r="AD128" s="171"/>
    </row>
    <row r="129" spans="29:30">
      <c r="AC129" s="200"/>
      <c r="AD129" s="171"/>
    </row>
    <row r="130" spans="29:30">
      <c r="AC130" s="200"/>
      <c r="AD130" s="171"/>
    </row>
    <row r="131" spans="29:30">
      <c r="AC131" s="200"/>
      <c r="AD131" s="171"/>
    </row>
    <row r="132" spans="29:30">
      <c r="AC132" s="200"/>
      <c r="AD132" s="171"/>
    </row>
    <row r="133" spans="29:30">
      <c r="AC133" s="200"/>
      <c r="AD133" s="171"/>
    </row>
    <row r="134" spans="29:30">
      <c r="AC134" s="200"/>
      <c r="AD134" s="171"/>
    </row>
    <row r="135" spans="29:30">
      <c r="AC135" s="200"/>
      <c r="AD135" s="171"/>
    </row>
    <row r="136" spans="29:30">
      <c r="AC136" s="200"/>
      <c r="AD136" s="171"/>
    </row>
    <row r="137" spans="29:30">
      <c r="AC137" s="200"/>
      <c r="AD137" s="171"/>
    </row>
    <row r="138" spans="29:30">
      <c r="AC138" s="200"/>
      <c r="AD138" s="171"/>
    </row>
    <row r="139" spans="29:30">
      <c r="AC139" s="200"/>
      <c r="AD139" s="171"/>
    </row>
    <row r="140" spans="29:30">
      <c r="AC140" s="200"/>
      <c r="AD140" s="171"/>
    </row>
    <row r="141" spans="29:30">
      <c r="AC141" s="200"/>
      <c r="AD141" s="171"/>
    </row>
    <row r="142" spans="29:30">
      <c r="AC142" s="200"/>
      <c r="AD142" s="171"/>
    </row>
    <row r="143" spans="29:30">
      <c r="AC143" s="200"/>
      <c r="AD143" s="171"/>
    </row>
    <row r="144" spans="29:30">
      <c r="AC144" s="200"/>
      <c r="AD144" s="171"/>
    </row>
    <row r="145" spans="29:30">
      <c r="AC145" s="200"/>
      <c r="AD145" s="171"/>
    </row>
    <row r="146" spans="29:30">
      <c r="AC146" s="200"/>
      <c r="AD146" s="171"/>
    </row>
    <row r="147" spans="29:30">
      <c r="AC147" s="200"/>
      <c r="AD147" s="171"/>
    </row>
    <row r="148" spans="29:30">
      <c r="AC148" s="200"/>
      <c r="AD148" s="171"/>
    </row>
    <row r="149" spans="29:30">
      <c r="AC149" s="200"/>
      <c r="AD149" s="171"/>
    </row>
    <row r="150" spans="29:30">
      <c r="AC150" s="200"/>
      <c r="AD150" s="171"/>
    </row>
    <row r="151" spans="29:30">
      <c r="AC151" s="200"/>
      <c r="AD151" s="171"/>
    </row>
    <row r="152" spans="29:30">
      <c r="AC152" s="200"/>
      <c r="AD152" s="171"/>
    </row>
    <row r="153" spans="29:30">
      <c r="AC153" s="200"/>
      <c r="AD153" s="171"/>
    </row>
    <row r="154" spans="29:30">
      <c r="AC154" s="200"/>
      <c r="AD154" s="171"/>
    </row>
    <row r="155" spans="29:30">
      <c r="AC155" s="200"/>
      <c r="AD155" s="171"/>
    </row>
    <row r="156" spans="29:30">
      <c r="AC156" s="200"/>
      <c r="AD156" s="171"/>
    </row>
    <row r="157" spans="29:30">
      <c r="AC157" s="200"/>
      <c r="AD157" s="171"/>
    </row>
    <row r="158" spans="29:30">
      <c r="AC158" s="200"/>
      <c r="AD158" s="171"/>
    </row>
    <row r="159" spans="29:30">
      <c r="AC159" s="200"/>
      <c r="AD159" s="171"/>
    </row>
    <row r="160" spans="29:30">
      <c r="AC160" s="200"/>
      <c r="AD160" s="171"/>
    </row>
    <row r="161" spans="29:30">
      <c r="AC161" s="200"/>
      <c r="AD161" s="171"/>
    </row>
    <row r="162" spans="29:30">
      <c r="AC162" s="200"/>
      <c r="AD162" s="171"/>
    </row>
    <row r="163" spans="29:30">
      <c r="AC163" s="200"/>
      <c r="AD163" s="171"/>
    </row>
    <row r="164" spans="29:30">
      <c r="AC164" s="200"/>
      <c r="AD164" s="171"/>
    </row>
    <row r="165" spans="29:30">
      <c r="AC165" s="200"/>
      <c r="AD165" s="171"/>
    </row>
    <row r="166" spans="29:30">
      <c r="AC166" s="200"/>
      <c r="AD166" s="171"/>
    </row>
    <row r="167" spans="29:30">
      <c r="AC167" s="200"/>
      <c r="AD167" s="171"/>
    </row>
    <row r="168" spans="29:30">
      <c r="AC168" s="200"/>
      <c r="AD168" s="171"/>
    </row>
    <row r="169" spans="29:30">
      <c r="AC169" s="200"/>
      <c r="AD169" s="171"/>
    </row>
    <row r="170" spans="29:30">
      <c r="AC170" s="200"/>
      <c r="AD170" s="171"/>
    </row>
    <row r="171" spans="29:30">
      <c r="AC171" s="200"/>
      <c r="AD171" s="171"/>
    </row>
    <row r="172" spans="29:30">
      <c r="AC172" s="200"/>
      <c r="AD172" s="171"/>
    </row>
    <row r="173" spans="29:30">
      <c r="AC173" s="200"/>
      <c r="AD173" s="171"/>
    </row>
    <row r="174" spans="29:30">
      <c r="AC174" s="200"/>
      <c r="AD174" s="171"/>
    </row>
    <row r="175" spans="29:30">
      <c r="AC175" s="200"/>
      <c r="AD175" s="171"/>
    </row>
    <row r="176" spans="29:30">
      <c r="AC176" s="200"/>
      <c r="AD176" s="171"/>
    </row>
    <row r="177" spans="29:30">
      <c r="AC177" s="200"/>
      <c r="AD177" s="171"/>
    </row>
    <row r="178" spans="29:30">
      <c r="AC178" s="200"/>
      <c r="AD178" s="171"/>
    </row>
    <row r="179" spans="29:30">
      <c r="AC179" s="200"/>
      <c r="AD179" s="171"/>
    </row>
    <row r="180" spans="29:30">
      <c r="AC180" s="200"/>
      <c r="AD180" s="171"/>
    </row>
    <row r="181" spans="29:30">
      <c r="AC181" s="200"/>
      <c r="AD181" s="171"/>
    </row>
    <row r="182" spans="29:30">
      <c r="AC182" s="200"/>
      <c r="AD182" s="171"/>
    </row>
    <row r="183" spans="29:30">
      <c r="AC183" s="200"/>
      <c r="AD183" s="171"/>
    </row>
    <row r="184" spans="29:30">
      <c r="AC184" s="200"/>
      <c r="AD184" s="171"/>
    </row>
    <row r="185" spans="29:30">
      <c r="AC185" s="200"/>
      <c r="AD185" s="171"/>
    </row>
    <row r="186" spans="29:30">
      <c r="AC186" s="200"/>
      <c r="AD186" s="171"/>
    </row>
    <row r="187" spans="29:30">
      <c r="AC187" s="200"/>
      <c r="AD187" s="171"/>
    </row>
    <row r="188" spans="29:30">
      <c r="AC188" s="200"/>
      <c r="AD188" s="171"/>
    </row>
    <row r="189" spans="29:30">
      <c r="AC189" s="200"/>
      <c r="AD189" s="171"/>
    </row>
    <row r="190" spans="29:30">
      <c r="AC190" s="200"/>
      <c r="AD190" s="171"/>
    </row>
    <row r="191" spans="29:30">
      <c r="AC191" s="200"/>
      <c r="AD191" s="171"/>
    </row>
    <row r="192" spans="29:30">
      <c r="AC192" s="200"/>
      <c r="AD192" s="171"/>
    </row>
    <row r="193" spans="29:30">
      <c r="AC193" s="200"/>
      <c r="AD193" s="171"/>
    </row>
    <row r="194" spans="29:30">
      <c r="AC194" s="200"/>
      <c r="AD194" s="171"/>
    </row>
    <row r="195" spans="29:30">
      <c r="AC195" s="200"/>
      <c r="AD195" s="171"/>
    </row>
    <row r="196" spans="29:30">
      <c r="AC196" s="200"/>
      <c r="AD196" s="171"/>
    </row>
    <row r="197" spans="29:30">
      <c r="AC197" s="200"/>
      <c r="AD197" s="171"/>
    </row>
    <row r="198" spans="29:30">
      <c r="AC198" s="200"/>
      <c r="AD198" s="171"/>
    </row>
    <row r="199" spans="29:30">
      <c r="AC199" s="200"/>
      <c r="AD199" s="171"/>
    </row>
    <row r="200" spans="29:30">
      <c r="AC200" s="200"/>
      <c r="AD200" s="171"/>
    </row>
    <row r="201" spans="29:30">
      <c r="AC201" s="200"/>
      <c r="AD201" s="171"/>
    </row>
    <row r="202" spans="29:30">
      <c r="AC202" s="200"/>
      <c r="AD202" s="171"/>
    </row>
    <row r="203" spans="29:30">
      <c r="AC203" s="200"/>
      <c r="AD203" s="171"/>
    </row>
    <row r="204" spans="29:30">
      <c r="AC204" s="200"/>
      <c r="AD204" s="171"/>
    </row>
    <row r="205" spans="29:30">
      <c r="AC205" s="200"/>
      <c r="AD205" s="171"/>
    </row>
    <row r="206" spans="29:30">
      <c r="AC206" s="200"/>
      <c r="AD206" s="171"/>
    </row>
    <row r="207" spans="29:30">
      <c r="AC207" s="200"/>
      <c r="AD207" s="171"/>
    </row>
    <row r="208" spans="29:30">
      <c r="AC208" s="200"/>
      <c r="AD208" s="171"/>
    </row>
    <row r="209" spans="29:30">
      <c r="AC209" s="200"/>
      <c r="AD209" s="171"/>
    </row>
    <row r="210" spans="29:30">
      <c r="AC210" s="200"/>
      <c r="AD210" s="171"/>
    </row>
    <row r="211" spans="29:30">
      <c r="AC211" s="200"/>
      <c r="AD211" s="171"/>
    </row>
    <row r="212" spans="29:30">
      <c r="AC212" s="200"/>
      <c r="AD212" s="171"/>
    </row>
    <row r="213" spans="29:30">
      <c r="AC213" s="200"/>
      <c r="AD213" s="171"/>
    </row>
    <row r="214" spans="29:30">
      <c r="AC214" s="200"/>
      <c r="AD214" s="171"/>
    </row>
    <row r="215" spans="29:30">
      <c r="AC215" s="200"/>
      <c r="AD215" s="171"/>
    </row>
    <row r="216" spans="29:30">
      <c r="AC216" s="200"/>
      <c r="AD216" s="171"/>
    </row>
    <row r="217" spans="29:30">
      <c r="AC217" s="200"/>
      <c r="AD217" s="171"/>
    </row>
    <row r="218" spans="29:30">
      <c r="AC218" s="200"/>
      <c r="AD218" s="171"/>
    </row>
    <row r="219" spans="29:30">
      <c r="AC219" s="200"/>
      <c r="AD219" s="171"/>
    </row>
    <row r="220" spans="29:30">
      <c r="AC220" s="200"/>
      <c r="AD220" s="171"/>
    </row>
    <row r="221" spans="29:30">
      <c r="AC221" s="200"/>
      <c r="AD221" s="171"/>
    </row>
    <row r="222" spans="29:30">
      <c r="AC222" s="200"/>
      <c r="AD222" s="171"/>
    </row>
    <row r="223" spans="29:30">
      <c r="AC223" s="200"/>
      <c r="AD223" s="171"/>
    </row>
    <row r="224" spans="29:30">
      <c r="AC224" s="200"/>
      <c r="AD224" s="171"/>
    </row>
    <row r="225" spans="29:30">
      <c r="AC225" s="200"/>
      <c r="AD225" s="171"/>
    </row>
    <row r="226" spans="29:30">
      <c r="AC226" s="200"/>
      <c r="AD226" s="171"/>
    </row>
    <row r="227" spans="29:30">
      <c r="AC227" s="200"/>
      <c r="AD227" s="171"/>
    </row>
    <row r="228" spans="29:30">
      <c r="AC228" s="200"/>
      <c r="AD228" s="171"/>
    </row>
    <row r="229" spans="29:30">
      <c r="AC229" s="200"/>
      <c r="AD229" s="171"/>
    </row>
    <row r="230" spans="29:30">
      <c r="AC230" s="200"/>
      <c r="AD230" s="171"/>
    </row>
    <row r="231" spans="29:30">
      <c r="AC231" s="200"/>
      <c r="AD231" s="171"/>
    </row>
    <row r="232" spans="29:30">
      <c r="AC232" s="200"/>
      <c r="AD232" s="171"/>
    </row>
    <row r="233" spans="29:30">
      <c r="AC233" s="200"/>
      <c r="AD233" s="171"/>
    </row>
    <row r="234" spans="29:30">
      <c r="AC234" s="200"/>
      <c r="AD234" s="171"/>
    </row>
    <row r="235" spans="29:30">
      <c r="AC235" s="200"/>
      <c r="AD235" s="171"/>
    </row>
    <row r="236" spans="29:30">
      <c r="AC236" s="200"/>
      <c r="AD236" s="171"/>
    </row>
    <row r="237" spans="29:30">
      <c r="AC237" s="200"/>
      <c r="AD237" s="171"/>
    </row>
    <row r="238" spans="29:30">
      <c r="AC238" s="200"/>
      <c r="AD238" s="171"/>
    </row>
    <row r="239" spans="29:30">
      <c r="AC239" s="200"/>
      <c r="AD239" s="171"/>
    </row>
    <row r="240" spans="29:30">
      <c r="AC240" s="200"/>
      <c r="AD240" s="171"/>
    </row>
    <row r="241" spans="29:30">
      <c r="AC241" s="200"/>
      <c r="AD241" s="171"/>
    </row>
    <row r="242" spans="29:30">
      <c r="AC242" s="200"/>
      <c r="AD242" s="171"/>
    </row>
    <row r="243" spans="29:30">
      <c r="AC243" s="200"/>
      <c r="AD243" s="171"/>
    </row>
    <row r="244" spans="29:30">
      <c r="AC244" s="200"/>
      <c r="AD244" s="171"/>
    </row>
    <row r="245" spans="29:30">
      <c r="AC245" s="200"/>
      <c r="AD245" s="171"/>
    </row>
    <row r="246" spans="29:30">
      <c r="AC246" s="200"/>
      <c r="AD246" s="171"/>
    </row>
    <row r="247" spans="29:30">
      <c r="AC247" s="200"/>
      <c r="AD247" s="171"/>
    </row>
    <row r="248" spans="29:30">
      <c r="AC248" s="200"/>
      <c r="AD248" s="171"/>
    </row>
    <row r="249" spans="29:30">
      <c r="AC249" s="200"/>
      <c r="AD249" s="171"/>
    </row>
    <row r="250" spans="29:30">
      <c r="AC250" s="200"/>
      <c r="AD250" s="171"/>
    </row>
    <row r="251" spans="29:30">
      <c r="AC251" s="200"/>
      <c r="AD251" s="171"/>
    </row>
    <row r="252" spans="29:30">
      <c r="AC252" s="200"/>
      <c r="AD252" s="171"/>
    </row>
    <row r="253" spans="29:30">
      <c r="AC253" s="200"/>
      <c r="AD253" s="171"/>
    </row>
    <row r="254" spans="29:30">
      <c r="AC254" s="200"/>
      <c r="AD254" s="171"/>
    </row>
    <row r="255" spans="29:30">
      <c r="AC255" s="200"/>
      <c r="AD255" s="171"/>
    </row>
    <row r="256" spans="29:30">
      <c r="AC256" s="200"/>
      <c r="AD256" s="171"/>
    </row>
    <row r="257" spans="29:30">
      <c r="AC257" s="200"/>
      <c r="AD257" s="171"/>
    </row>
    <row r="258" spans="29:30">
      <c r="AC258" s="200"/>
      <c r="AD258" s="171"/>
    </row>
    <row r="259" spans="29:30">
      <c r="AC259" s="200"/>
      <c r="AD259" s="171"/>
    </row>
    <row r="260" spans="29:30">
      <c r="AC260" s="200"/>
      <c r="AD260" s="171"/>
    </row>
    <row r="261" spans="29:30">
      <c r="AC261" s="200"/>
      <c r="AD261" s="171"/>
    </row>
    <row r="262" spans="29:30">
      <c r="AC262" s="200"/>
      <c r="AD262" s="171"/>
    </row>
    <row r="263" spans="29:30">
      <c r="AC263" s="200"/>
      <c r="AD263" s="171"/>
    </row>
    <row r="264" spans="29:30">
      <c r="AC264" s="200"/>
      <c r="AD264" s="171"/>
    </row>
    <row r="265" spans="29:30">
      <c r="AC265" s="200"/>
      <c r="AD265" s="171"/>
    </row>
    <row r="266" spans="29:30">
      <c r="AC266" s="200"/>
      <c r="AD266" s="171"/>
    </row>
    <row r="267" spans="29:30">
      <c r="AC267" s="200"/>
      <c r="AD267" s="171"/>
    </row>
    <row r="268" spans="29:30">
      <c r="AC268" s="200"/>
      <c r="AD268" s="171"/>
    </row>
    <row r="269" spans="29:30">
      <c r="AC269" s="200"/>
      <c r="AD269" s="171"/>
    </row>
    <row r="270" spans="29:30">
      <c r="AC270" s="200"/>
      <c r="AD270" s="171"/>
    </row>
    <row r="271" spans="29:30">
      <c r="AC271" s="200"/>
      <c r="AD271" s="171"/>
    </row>
    <row r="272" spans="29:30">
      <c r="AC272" s="200"/>
      <c r="AD272" s="171"/>
    </row>
    <row r="273" spans="29:30">
      <c r="AC273" s="200"/>
      <c r="AD273" s="171"/>
    </row>
    <row r="274" spans="29:30">
      <c r="AC274" s="200"/>
      <c r="AD274" s="171"/>
    </row>
    <row r="275" spans="29:30">
      <c r="AC275" s="200"/>
      <c r="AD275" s="171"/>
    </row>
    <row r="276" spans="29:30">
      <c r="AC276" s="200"/>
      <c r="AD276" s="171"/>
    </row>
    <row r="277" spans="29:30">
      <c r="AC277" s="200"/>
      <c r="AD277" s="171"/>
    </row>
    <row r="278" spans="29:30">
      <c r="AC278" s="200"/>
      <c r="AD278" s="171"/>
    </row>
    <row r="279" spans="29:30">
      <c r="AC279" s="200"/>
      <c r="AD279" s="171"/>
    </row>
    <row r="280" spans="29:30">
      <c r="AC280" s="200"/>
      <c r="AD280" s="171"/>
    </row>
    <row r="281" spans="29:30">
      <c r="AC281" s="200"/>
      <c r="AD281" s="171"/>
    </row>
    <row r="282" spans="29:30">
      <c r="AC282" s="200"/>
      <c r="AD282" s="171"/>
    </row>
    <row r="283" spans="29:30">
      <c r="AC283" s="200"/>
      <c r="AD283" s="171"/>
    </row>
    <row r="284" spans="29:30">
      <c r="AC284" s="200"/>
      <c r="AD284" s="171"/>
    </row>
    <row r="285" spans="29:30">
      <c r="AC285" s="200"/>
      <c r="AD285" s="171"/>
    </row>
    <row r="286" spans="29:30">
      <c r="AC286" s="200"/>
      <c r="AD286" s="171"/>
    </row>
    <row r="287" spans="29:30">
      <c r="AC287" s="200"/>
      <c r="AD287" s="171"/>
    </row>
    <row r="288" spans="29:30">
      <c r="AC288" s="200"/>
      <c r="AD288" s="171"/>
    </row>
    <row r="289" spans="29:30">
      <c r="AC289" s="200"/>
      <c r="AD289" s="171"/>
    </row>
    <row r="290" spans="29:30">
      <c r="AC290" s="200"/>
      <c r="AD290" s="171"/>
    </row>
    <row r="291" spans="29:30">
      <c r="AC291" s="200"/>
      <c r="AD291" s="171"/>
    </row>
    <row r="292" spans="29:30">
      <c r="AC292" s="200"/>
      <c r="AD292" s="171"/>
    </row>
    <row r="293" spans="29:30">
      <c r="AC293" s="200"/>
      <c r="AD293" s="171"/>
    </row>
    <row r="294" spans="29:30">
      <c r="AC294" s="200"/>
      <c r="AD294" s="171"/>
    </row>
    <row r="295" spans="29:30">
      <c r="AC295" s="200"/>
      <c r="AD295" s="171"/>
    </row>
    <row r="296" spans="29:30">
      <c r="AC296" s="200"/>
      <c r="AD296" s="171"/>
    </row>
    <row r="297" spans="29:30">
      <c r="AC297" s="200"/>
      <c r="AD297" s="171"/>
    </row>
    <row r="298" spans="29:30">
      <c r="AC298" s="200"/>
      <c r="AD298" s="171"/>
    </row>
    <row r="299" spans="29:30">
      <c r="AC299" s="200"/>
      <c r="AD299" s="171"/>
    </row>
    <row r="300" spans="29:30">
      <c r="AC300" s="200"/>
      <c r="AD300" s="171"/>
    </row>
    <row r="301" spans="29:30">
      <c r="AC301" s="200"/>
      <c r="AD301" s="171"/>
    </row>
    <row r="302" spans="29:30">
      <c r="AC302" s="200"/>
      <c r="AD302" s="171"/>
    </row>
    <row r="303" spans="29:30">
      <c r="AC303" s="200"/>
      <c r="AD303" s="171"/>
    </row>
    <row r="304" spans="29:30">
      <c r="AC304" s="200"/>
      <c r="AD304" s="171"/>
    </row>
    <row r="305" spans="29:30">
      <c r="AC305" s="200"/>
      <c r="AD305" s="171"/>
    </row>
    <row r="306" spans="29:30">
      <c r="AC306" s="200"/>
      <c r="AD306" s="171"/>
    </row>
    <row r="307" spans="29:30">
      <c r="AC307" s="200"/>
      <c r="AD307" s="171"/>
    </row>
    <row r="308" spans="29:30">
      <c r="AC308" s="200"/>
      <c r="AD308" s="171"/>
    </row>
    <row r="309" spans="29:30">
      <c r="AC309" s="200"/>
      <c r="AD309" s="171"/>
    </row>
    <row r="310" spans="29:30">
      <c r="AC310" s="200"/>
      <c r="AD310" s="171"/>
    </row>
    <row r="311" spans="29:30">
      <c r="AC311" s="200"/>
      <c r="AD311" s="171"/>
    </row>
    <row r="312" spans="29:30">
      <c r="AC312" s="200"/>
      <c r="AD312" s="171"/>
    </row>
    <row r="313" spans="29:30">
      <c r="AC313" s="200"/>
      <c r="AD313" s="171"/>
    </row>
    <row r="314" spans="29:30">
      <c r="AC314" s="200"/>
      <c r="AD314" s="171"/>
    </row>
    <row r="315" spans="29:30">
      <c r="AC315" s="200"/>
      <c r="AD315" s="171"/>
    </row>
    <row r="316" spans="29:30">
      <c r="AC316" s="200"/>
      <c r="AD316" s="171"/>
    </row>
    <row r="317" spans="29:30">
      <c r="AC317" s="200"/>
      <c r="AD317" s="171"/>
    </row>
    <row r="318" spans="29:30">
      <c r="AC318" s="200"/>
      <c r="AD318" s="171"/>
    </row>
    <row r="319" spans="29:30">
      <c r="AC319" s="200"/>
      <c r="AD319" s="171"/>
    </row>
    <row r="320" spans="29:30">
      <c r="AC320" s="200"/>
      <c r="AD320" s="171"/>
    </row>
    <row r="321" spans="29:30">
      <c r="AC321" s="200"/>
      <c r="AD321" s="171"/>
    </row>
    <row r="322" spans="29:30">
      <c r="AC322" s="200"/>
      <c r="AD322" s="171"/>
    </row>
    <row r="323" spans="29:30">
      <c r="AC323" s="200"/>
      <c r="AD323" s="171"/>
    </row>
    <row r="324" spans="29:30">
      <c r="AC324" s="200"/>
      <c r="AD324" s="171"/>
    </row>
    <row r="325" spans="29:30">
      <c r="AC325" s="200"/>
      <c r="AD325" s="171"/>
    </row>
    <row r="326" spans="29:30">
      <c r="AC326" s="200"/>
      <c r="AD326" s="171"/>
    </row>
    <row r="327" spans="29:30">
      <c r="AC327" s="200"/>
      <c r="AD327" s="171"/>
    </row>
    <row r="328" spans="29:30">
      <c r="AC328" s="200"/>
      <c r="AD328" s="171"/>
    </row>
    <row r="329" spans="29:30">
      <c r="AC329" s="200"/>
      <c r="AD329" s="171"/>
    </row>
    <row r="330" spans="29:30">
      <c r="AC330" s="200"/>
      <c r="AD330" s="171"/>
    </row>
    <row r="331" spans="29:30">
      <c r="AC331" s="200"/>
      <c r="AD331" s="171"/>
    </row>
    <row r="332" spans="29:30">
      <c r="AC332" s="200"/>
      <c r="AD332" s="171"/>
    </row>
    <row r="333" spans="29:30">
      <c r="AC333" s="200"/>
      <c r="AD333" s="171"/>
    </row>
    <row r="334" spans="29:30">
      <c r="AC334" s="200"/>
      <c r="AD334" s="171"/>
    </row>
    <row r="335" spans="29:30">
      <c r="AC335" s="200"/>
      <c r="AD335" s="171"/>
    </row>
    <row r="336" spans="29:30">
      <c r="AC336" s="200"/>
      <c r="AD336" s="171"/>
    </row>
    <row r="337" spans="29:30">
      <c r="AC337" s="200"/>
      <c r="AD337" s="171"/>
    </row>
    <row r="338" spans="29:30">
      <c r="AC338" s="200"/>
      <c r="AD338" s="171"/>
    </row>
  </sheetData>
  <sheetProtection algorithmName="SHA-512" hashValue="lBhl9CwlYi6uBQuesYxaDUC7rNCAKrz1o8hGIUhMf8SaSDDfsYeHp5Mv5gAynvkvujPfmjuC/lwb6ZfukV4wiA==" saltValue="lkrLgEliA7BV+MPhSv4iLQ==" spinCount="100000" sheet="1" objects="1" scenarios="1" selectLockedCells="1"/>
  <mergeCells count="110">
    <mergeCell ref="V1:AB1"/>
    <mergeCell ref="Y3:Z3"/>
    <mergeCell ref="AD25:AO25"/>
    <mergeCell ref="J52:K52"/>
    <mergeCell ref="L52:M52"/>
    <mergeCell ref="N52:O52"/>
    <mergeCell ref="P52:R52"/>
    <mergeCell ref="W52:X52"/>
    <mergeCell ref="J46:K46"/>
    <mergeCell ref="S46:T46"/>
    <mergeCell ref="G3:T3"/>
    <mergeCell ref="G4:T4"/>
    <mergeCell ref="AA45:AB45"/>
    <mergeCell ref="AA46:AB46"/>
    <mergeCell ref="AA47:AB47"/>
    <mergeCell ref="Y4:AA4"/>
    <mergeCell ref="Z5:AB5"/>
    <mergeCell ref="Y7:Z7"/>
    <mergeCell ref="Y9:AB9"/>
    <mergeCell ref="G5:T5"/>
    <mergeCell ref="G6:T6"/>
    <mergeCell ref="G7:T7"/>
    <mergeCell ref="AE3:AE4"/>
    <mergeCell ref="AA42:AB42"/>
    <mergeCell ref="AA57:AB57"/>
    <mergeCell ref="J57:K57"/>
    <mergeCell ref="L57:M57"/>
    <mergeCell ref="N57:O57"/>
    <mergeCell ref="S57:T57"/>
    <mergeCell ref="W57:X57"/>
    <mergeCell ref="D52:E52"/>
    <mergeCell ref="AA52:AB52"/>
    <mergeCell ref="AA53:AB53"/>
    <mergeCell ref="P54:R54"/>
    <mergeCell ref="AA54:AB54"/>
    <mergeCell ref="J54:K54"/>
    <mergeCell ref="AA56:AB56"/>
    <mergeCell ref="W53:X53"/>
    <mergeCell ref="W54:X54"/>
    <mergeCell ref="W55:X55"/>
    <mergeCell ref="S52:V52"/>
    <mergeCell ref="S53:V53"/>
    <mergeCell ref="S54:T54"/>
    <mergeCell ref="J56:K56"/>
    <mergeCell ref="L56:M56"/>
    <mergeCell ref="N56:O56"/>
    <mergeCell ref="S56:T56"/>
    <mergeCell ref="W56:X56"/>
    <mergeCell ref="B60:J61"/>
    <mergeCell ref="B63:J63"/>
    <mergeCell ref="J42:K42"/>
    <mergeCell ref="L42:M42"/>
    <mergeCell ref="N42:O42"/>
    <mergeCell ref="P42:R42"/>
    <mergeCell ref="W42:X42"/>
    <mergeCell ref="N44:O44"/>
    <mergeCell ref="P57:R57"/>
    <mergeCell ref="D42:E42"/>
    <mergeCell ref="N47:O47"/>
    <mergeCell ref="W45:X45"/>
    <mergeCell ref="W46:X46"/>
    <mergeCell ref="W47:X47"/>
    <mergeCell ref="S47:T47"/>
    <mergeCell ref="S45:T45"/>
    <mergeCell ref="S44:T44"/>
    <mergeCell ref="J44:K44"/>
    <mergeCell ref="C45:D45"/>
    <mergeCell ref="C46:D46"/>
    <mergeCell ref="C47:D47"/>
    <mergeCell ref="P55:R55"/>
    <mergeCell ref="J53:K53"/>
    <mergeCell ref="L53:M53"/>
    <mergeCell ref="AA43:AB43"/>
    <mergeCell ref="P44:R44"/>
    <mergeCell ref="AA44:AB44"/>
    <mergeCell ref="J43:K43"/>
    <mergeCell ref="W44:X44"/>
    <mergeCell ref="AA55:AB55"/>
    <mergeCell ref="C44:D44"/>
    <mergeCell ref="W43:X43"/>
    <mergeCell ref="L43:M43"/>
    <mergeCell ref="N43:O43"/>
    <mergeCell ref="P43:R43"/>
    <mergeCell ref="N53:O53"/>
    <mergeCell ref="P53:R53"/>
    <mergeCell ref="J45:K45"/>
    <mergeCell ref="P45:R45"/>
    <mergeCell ref="L46:M46"/>
    <mergeCell ref="N46:O46"/>
    <mergeCell ref="P46:R46"/>
    <mergeCell ref="P47:R47"/>
    <mergeCell ref="L45:M45"/>
    <mergeCell ref="N45:O45"/>
    <mergeCell ref="L54:M54"/>
    <mergeCell ref="N54:O54"/>
    <mergeCell ref="J47:K47"/>
    <mergeCell ref="G8:T8"/>
    <mergeCell ref="G9:T9"/>
    <mergeCell ref="G10:T10"/>
    <mergeCell ref="S42:V42"/>
    <mergeCell ref="S43:V43"/>
    <mergeCell ref="L44:M44"/>
    <mergeCell ref="G11:T11"/>
    <mergeCell ref="G12:T12"/>
    <mergeCell ref="P56:R56"/>
    <mergeCell ref="J55:K55"/>
    <mergeCell ref="L55:M55"/>
    <mergeCell ref="N55:O55"/>
    <mergeCell ref="S55:T55"/>
    <mergeCell ref="L47:M47"/>
  </mergeCells>
  <conditionalFormatting sqref="I23 J24 I36:I40">
    <cfRule type="cellIs" dxfId="35" priority="85" stopIfTrue="1" operator="equal">
      <formula>0</formula>
    </cfRule>
    <cfRule type="cellIs" dxfId="34" priority="86" stopIfTrue="1" operator="notBetween">
      <formula>#REF!</formula>
      <formula>#REF!</formula>
    </cfRule>
  </conditionalFormatting>
  <conditionalFormatting sqref="I25:I32">
    <cfRule type="cellIs" dxfId="33" priority="69" stopIfTrue="1" operator="equal">
      <formula>0</formula>
    </cfRule>
    <cfRule type="cellIs" dxfId="32" priority="70" stopIfTrue="1" operator="notBetween">
      <formula>#REF!</formula>
      <formula>#REF!</formula>
    </cfRule>
  </conditionalFormatting>
  <conditionalFormatting sqref="I34">
    <cfRule type="cellIs" dxfId="31" priority="67" stopIfTrue="1" operator="equal">
      <formula>0</formula>
    </cfRule>
    <cfRule type="cellIs" dxfId="30" priority="68" stopIfTrue="1" operator="notBetween">
      <formula>#REF!</formula>
      <formula>#REF!</formula>
    </cfRule>
  </conditionalFormatting>
  <conditionalFormatting sqref="I44:I50">
    <cfRule type="cellIs" dxfId="29" priority="1" stopIfTrue="1" operator="equal">
      <formula>0</formula>
    </cfRule>
    <cfRule type="cellIs" dxfId="28" priority="2" stopIfTrue="1" operator="notBetween">
      <formula>#REF!</formula>
      <formula>#REF!</formula>
    </cfRule>
  </conditionalFormatting>
  <conditionalFormatting sqref="I54:I58">
    <cfRule type="cellIs" dxfId="27" priority="6" stopIfTrue="1" operator="equal">
      <formula>0</formula>
    </cfRule>
    <cfRule type="cellIs" dxfId="26" priority="7" stopIfTrue="1" operator="notBetween">
      <formula>#REF!</formula>
      <formula>#REF!</formula>
    </cfRule>
  </conditionalFormatting>
  <conditionalFormatting sqref="P44:R47">
    <cfRule type="cellIs" dxfId="25" priority="28" operator="greaterThan">
      <formula>($Y44/2)*1000</formula>
    </cfRule>
  </conditionalFormatting>
  <conditionalFormatting sqref="P54:R57">
    <cfRule type="cellIs" dxfId="24" priority="5" operator="greaterThan">
      <formula>$Y54/2*1000</formula>
    </cfRule>
  </conditionalFormatting>
  <conditionalFormatting sqref="U44:V47">
    <cfRule type="cellIs" dxfId="23" priority="29" stopIfTrue="1" operator="lessThan">
      <formula>0</formula>
    </cfRule>
  </conditionalFormatting>
  <conditionalFormatting sqref="U54:V57">
    <cfRule type="cellIs" dxfId="22" priority="12" stopIfTrue="1" operator="lessThan">
      <formula>0</formula>
    </cfRule>
  </conditionalFormatting>
  <conditionalFormatting sqref="Y23 Y25:Y31 Y36:Z37 Y49">
    <cfRule type="expression" dxfId="21" priority="87" stopIfTrue="1">
      <formula>AND(Y23&gt;0,Y23&lt;#REF!)</formula>
    </cfRule>
  </conditionalFormatting>
  <conditionalFormatting sqref="Y24">
    <cfRule type="cellIs" dxfId="20" priority="3" stopIfTrue="1" operator="equal">
      <formula>0</formula>
    </cfRule>
    <cfRule type="cellIs" dxfId="19" priority="4" stopIfTrue="1" operator="notBetween">
      <formula>#REF!</formula>
      <formula>#REF!</formula>
    </cfRule>
  </conditionalFormatting>
  <conditionalFormatting sqref="Y36:Y37">
    <cfRule type="expression" dxfId="18" priority="88" stopIfTrue="1">
      <formula>AND(#REF!=1,(#REF!-#REF!)&lt;#REF!)</formula>
    </cfRule>
  </conditionalFormatting>
  <conditionalFormatting sqref="Y38:Y39">
    <cfRule type="expression" dxfId="17" priority="83" stopIfTrue="1">
      <formula>AND(Y38&gt;0,Y38&lt;#REF!)</formula>
    </cfRule>
  </conditionalFormatting>
  <conditionalFormatting sqref="Y44:Y47">
    <cfRule type="cellIs" dxfId="16" priority="26" operator="greaterThan">
      <formula>1.25</formula>
    </cfRule>
    <cfRule type="cellIs" dxfId="15" priority="27" operator="lessThan">
      <formula>0.3</formula>
    </cfRule>
  </conditionalFormatting>
  <conditionalFormatting sqref="Y48">
    <cfRule type="expression" dxfId="14" priority="34" stopIfTrue="1">
      <formula>AND(#REF!=1,(#REF!-#REF!)&lt;#REF!)</formula>
    </cfRule>
  </conditionalFormatting>
  <conditionalFormatting sqref="Y54:Y57">
    <cfRule type="cellIs" dxfId="13" priority="13" stopIfTrue="1" operator="lessThan">
      <formula>0.3</formula>
    </cfRule>
    <cfRule type="cellIs" dxfId="12" priority="14" stopIfTrue="1" operator="greaterThan">
      <formula>1.25</formula>
    </cfRule>
    <cfRule type="top10" priority="15" stopIfTrue="1" rank="3"/>
  </conditionalFormatting>
  <conditionalFormatting sqref="Y54:Y58">
    <cfRule type="expression" dxfId="11" priority="17" stopIfTrue="1">
      <formula>AND(#REF!=1,(#REF!-#REF!)&lt;#REF!)</formula>
    </cfRule>
  </conditionalFormatting>
  <conditionalFormatting sqref="Y48:Z48">
    <cfRule type="expression" dxfId="10" priority="33" stopIfTrue="1">
      <formula>AND(Y48&gt;0,Y48&lt;#REF!)</formula>
    </cfRule>
  </conditionalFormatting>
  <conditionalFormatting sqref="Y54:Z58">
    <cfRule type="expression" dxfId="9" priority="16" stopIfTrue="1">
      <formula>AND(Y54&gt;0,Y54&lt;#REF!)</formula>
    </cfRule>
  </conditionalFormatting>
  <conditionalFormatting sqref="Z44:Z47">
    <cfRule type="expression" dxfId="8" priority="30" stopIfTrue="1">
      <formula>AND(Z44&gt;0,Z44&lt;#REF!)</formula>
    </cfRule>
  </conditionalFormatting>
  <conditionalFormatting sqref="AA33:AB33 AB59:AB60">
    <cfRule type="cellIs" dxfId="7" priority="84" stopIfTrue="1" operator="notEqual">
      <formula>""</formula>
    </cfRule>
  </conditionalFormatting>
  <dataValidations count="2">
    <dataValidation type="list" operator="equal" allowBlank="1" showInputMessage="1" showErrorMessage="1" errorTitle="Dämmstärke" error="Wählen Sie aus der Liste eine mögliche Dämmstärke._x000a_Für andere Dämmstärken wenden Sie sich an unsere Ingenieure." sqref="Y36:Y39 Y26:Y29" xr:uid="{00000000-0002-0000-0500-000000000000}">
      <formula1>#REF!</formula1>
    </dataValidation>
    <dataValidation operator="equal" allowBlank="1" showInputMessage="1" showErrorMessage="1" errorTitle="Dämmstärke" error="Wählen Sie aus der Liste eine mögliche Dämmstärke._x000a_Für andere Dämmstärken wenden Sie sich an unsere Ingenieure." sqref="Y30:Y33 Y54:Y58 Y44:Y49 Y21:Y23 Y25" xr:uid="{00000000-0002-0000-0500-000001000000}"/>
  </dataValidations>
  <hyperlinks>
    <hyperlink ref="AE3:AE4" location="'Page de démarrage'!A1" display="retour à la page de démarrage" xr:uid="{00000000-0004-0000-0500-000000000000}"/>
    <hyperlink ref="AD25:AO25" r:id="rId1" display="Si vous nécessitez des dimensions hors des possibilités offertes, prière de nous adresser le formulaire &quot;Types spéciaux (demande)&quot; à info@bewehrungstechnik.ch." xr:uid="{00000000-0004-0000-0500-000001000000}"/>
  </hyperlinks>
  <pageMargins left="0.70866141732283472" right="0.31496062992125984" top="0.39370078740157483" bottom="0.39370078740157483" header="0.31496062992125984" footer="0.31496062992125984"/>
  <pageSetup paperSize="9" scale="80" orientation="portrait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A2D6A22E-7636-4935-AB9D-15A8A0F93D38}">
          <x14:formula1>
            <xm:f>Daten!$A$4:$A$10</xm:f>
          </x14:formula1>
          <xm:sqref>C44:D47</xm:sqref>
        </x14:dataValidation>
        <x14:dataValidation type="list" allowBlank="1" showInputMessage="1" showErrorMessage="1" xr:uid="{7AE4A993-1709-45D3-9E5A-2FBA893B5DE5}">
          <x14:formula1>
            <xm:f>Daten!$F$4:$F$7</xm:f>
          </x14:formula1>
          <xm:sqref>H44:H47 H54:H57</xm:sqref>
        </x14:dataValidation>
        <x14:dataValidation type="list" allowBlank="1" showInputMessage="1" showErrorMessage="1" xr:uid="{AF5D3546-E3A7-41D4-81D6-D26277EEF36F}">
          <x14:formula1>
            <xm:f>Daten!$J$4:$J$10</xm:f>
          </x14:formula1>
          <xm:sqref>I44:I47</xm:sqref>
        </x14:dataValidation>
        <x14:dataValidation type="list" allowBlank="1" showInputMessage="1" showErrorMessage="1" xr:uid="{ED4EF054-BCD1-4012-905E-EAFDC8630496}">
          <x14:formula1>
            <xm:f>Daten!$H$4:$H$11</xm:f>
          </x14:formula1>
          <xm:sqref>J44:K47</xm:sqref>
        </x14:dataValidation>
        <x14:dataValidation type="list" allowBlank="1" showInputMessage="1" showErrorMessage="1" xr:uid="{790BE31F-61AB-406E-B093-DDE484B6E184}">
          <x14:formula1>
            <xm:f>Daten!$D$4:$D$10</xm:f>
          </x14:formula1>
          <xm:sqref>D54:D57</xm:sqref>
        </x14:dataValidation>
        <x14:dataValidation type="list" allowBlank="1" showInputMessage="1" showErrorMessage="1" xr:uid="{BF1C5434-9BC0-4E12-9935-7F41EC15F157}">
          <x14:formula1>
            <xm:f>Daten!$K$4:$K$7</xm:f>
          </x14:formula1>
          <xm:sqref>I54:I57</xm:sqref>
        </x14:dataValidation>
        <x14:dataValidation type="list" allowBlank="1" showInputMessage="1" showErrorMessage="1" xr:uid="{18847B13-A4AF-49AA-A672-7A58F0B9113A}">
          <x14:formula1>
            <xm:f>Daten!$I$4:$I$9</xm:f>
          </x14:formula1>
          <xm:sqref>J54:K57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P336"/>
  <sheetViews>
    <sheetView topLeftCell="A30" workbookViewId="0">
      <selection activeCell="E3" sqref="E3:K3"/>
    </sheetView>
  </sheetViews>
  <sheetFormatPr baseColWidth="10" defaultColWidth="11.42578125" defaultRowHeight="12.75"/>
  <cols>
    <col min="1" max="1" width="8.28515625" style="28" customWidth="1"/>
    <col min="2" max="2" width="6.28515625" style="28" customWidth="1"/>
    <col min="3" max="3" width="8.140625" style="28" customWidth="1"/>
    <col min="4" max="4" width="5.7109375" style="28" customWidth="1"/>
    <col min="5" max="14" width="6.28515625" style="28" customWidth="1"/>
    <col min="15" max="15" width="8.85546875" style="28" customWidth="1"/>
    <col min="16" max="17" width="5.7109375" style="28" customWidth="1"/>
    <col min="18" max="18" width="3.42578125" style="28" customWidth="1"/>
    <col min="19" max="19" width="22.7109375" style="27" customWidth="1"/>
    <col min="20" max="20" width="16.85546875" style="27" customWidth="1"/>
    <col min="21" max="42" width="11.42578125" style="27"/>
    <col min="43" max="16384" width="11.42578125" style="28"/>
  </cols>
  <sheetData>
    <row r="1" spans="1:42" ht="23.25" customHeight="1">
      <c r="A1" s="39"/>
      <c r="B1" s="86" t="s">
        <v>124</v>
      </c>
      <c r="C1" s="169"/>
      <c r="D1" s="26"/>
      <c r="E1" s="26"/>
      <c r="F1" s="26"/>
      <c r="G1" s="26"/>
      <c r="H1" s="26"/>
      <c r="I1" s="26"/>
      <c r="J1" s="314"/>
      <c r="K1" s="342" t="s">
        <v>157</v>
      </c>
      <c r="L1" s="557" t="s">
        <v>158</v>
      </c>
      <c r="M1" s="557"/>
      <c r="N1" s="557"/>
      <c r="O1" s="557"/>
      <c r="P1" s="557"/>
      <c r="Q1" s="557"/>
      <c r="R1" s="170"/>
      <c r="S1" s="171"/>
    </row>
    <row r="2" spans="1:42" ht="12" customHeight="1" thickBot="1">
      <c r="A2" s="39"/>
      <c r="B2" s="69"/>
      <c r="C2" s="69"/>
      <c r="D2" s="69"/>
      <c r="E2" s="70"/>
      <c r="F2" s="70"/>
      <c r="G2" s="70"/>
      <c r="H2" s="70"/>
      <c r="I2" s="70"/>
      <c r="J2" s="70"/>
      <c r="K2" s="70"/>
      <c r="L2" s="30"/>
      <c r="M2" s="70"/>
      <c r="N2" s="73"/>
      <c r="O2" s="73"/>
      <c r="P2" s="70"/>
      <c r="Q2" s="70"/>
      <c r="R2" s="170"/>
      <c r="S2" s="171"/>
    </row>
    <row r="3" spans="1:42" ht="15.75" customHeight="1">
      <c r="A3" s="39"/>
      <c r="B3" s="76" t="s">
        <v>86</v>
      </c>
      <c r="C3" s="76"/>
      <c r="D3" s="65"/>
      <c r="E3" s="534"/>
      <c r="F3" s="534"/>
      <c r="G3" s="534"/>
      <c r="H3" s="534"/>
      <c r="I3" s="534"/>
      <c r="J3" s="534"/>
      <c r="K3" s="534"/>
      <c r="L3" s="12"/>
      <c r="M3" s="688" t="s">
        <v>125</v>
      </c>
      <c r="N3" s="688"/>
      <c r="O3" s="688"/>
      <c r="P3" s="29"/>
      <c r="Q3" s="78" t="s">
        <v>92</v>
      </c>
      <c r="R3" s="170"/>
      <c r="S3" s="171"/>
      <c r="T3" s="542" t="s">
        <v>105</v>
      </c>
    </row>
    <row r="4" spans="1:42" ht="15.75" customHeight="1" thickBot="1">
      <c r="A4" s="39"/>
      <c r="B4" s="65"/>
      <c r="C4" s="65"/>
      <c r="D4" s="65"/>
      <c r="E4" s="535"/>
      <c r="F4" s="535"/>
      <c r="G4" s="535"/>
      <c r="H4" s="535"/>
      <c r="I4" s="535"/>
      <c r="J4" s="535"/>
      <c r="K4" s="535"/>
      <c r="L4" s="12"/>
      <c r="M4" s="670"/>
      <c r="N4" s="670"/>
      <c r="O4" s="670"/>
      <c r="P4" s="684"/>
      <c r="Q4" s="282"/>
      <c r="R4" s="172"/>
      <c r="T4" s="543"/>
    </row>
    <row r="5" spans="1:42" ht="15.75" customHeight="1" thickBot="1">
      <c r="A5" s="39"/>
      <c r="B5" s="68"/>
      <c r="C5" s="68"/>
      <c r="D5" s="68"/>
      <c r="E5" s="540"/>
      <c r="F5" s="540"/>
      <c r="G5" s="540"/>
      <c r="H5" s="540"/>
      <c r="I5" s="540"/>
      <c r="J5" s="540"/>
      <c r="K5" s="540"/>
      <c r="L5" s="12"/>
      <c r="M5" s="77" t="s">
        <v>126</v>
      </c>
      <c r="N5" s="671"/>
      <c r="O5" s="671"/>
      <c r="P5" s="671"/>
      <c r="Q5" s="671"/>
      <c r="R5" s="170"/>
      <c r="S5" s="171"/>
    </row>
    <row r="6" spans="1:42" ht="15.75" customHeight="1">
      <c r="A6" s="39"/>
      <c r="B6" s="76" t="s">
        <v>87</v>
      </c>
      <c r="C6" s="76"/>
      <c r="D6" s="65"/>
      <c r="E6" s="534"/>
      <c r="F6" s="534"/>
      <c r="G6" s="534"/>
      <c r="H6" s="534"/>
      <c r="I6" s="534"/>
      <c r="J6" s="534"/>
      <c r="K6" s="534"/>
      <c r="L6" s="12"/>
      <c r="M6" s="165" t="s">
        <v>94</v>
      </c>
      <c r="N6" s="29"/>
      <c r="O6" s="29"/>
      <c r="P6" s="79"/>
      <c r="Q6" s="341" t="s">
        <v>127</v>
      </c>
      <c r="R6" s="170"/>
      <c r="S6" s="173"/>
    </row>
    <row r="7" spans="1:42" ht="15.75" customHeight="1">
      <c r="A7" s="39"/>
      <c r="B7" s="76"/>
      <c r="C7" s="76"/>
      <c r="D7" s="65"/>
      <c r="E7" s="535"/>
      <c r="F7" s="535"/>
      <c r="G7" s="535"/>
      <c r="H7" s="535"/>
      <c r="I7" s="535"/>
      <c r="J7" s="535"/>
      <c r="K7" s="535"/>
      <c r="L7" s="12"/>
      <c r="M7" s="672"/>
      <c r="N7" s="672"/>
      <c r="O7" s="685"/>
      <c r="P7" s="686"/>
      <c r="Q7" s="687"/>
      <c r="R7" s="174"/>
      <c r="S7" s="173"/>
    </row>
    <row r="8" spans="1:42" ht="15.75" customHeight="1">
      <c r="A8" s="39"/>
      <c r="B8" s="76" t="s">
        <v>88</v>
      </c>
      <c r="C8" s="76"/>
      <c r="D8" s="65"/>
      <c r="E8" s="535"/>
      <c r="F8" s="535"/>
      <c r="G8" s="535"/>
      <c r="H8" s="535"/>
      <c r="I8" s="535"/>
      <c r="J8" s="535"/>
      <c r="K8" s="535"/>
      <c r="L8" s="12"/>
      <c r="M8" s="165" t="s">
        <v>128</v>
      </c>
      <c r="N8" s="29"/>
      <c r="O8" s="29"/>
      <c r="P8" s="38"/>
      <c r="Q8" s="38"/>
      <c r="R8" s="174"/>
      <c r="S8" s="173"/>
    </row>
    <row r="9" spans="1:42" ht="15.75" customHeight="1" thickBot="1">
      <c r="A9" s="39"/>
      <c r="B9" s="68"/>
      <c r="C9" s="68"/>
      <c r="D9" s="68"/>
      <c r="E9" s="540"/>
      <c r="F9" s="540"/>
      <c r="G9" s="540"/>
      <c r="H9" s="540"/>
      <c r="I9" s="540"/>
      <c r="J9" s="540"/>
      <c r="K9" s="540"/>
      <c r="L9" s="12"/>
      <c r="M9" s="546"/>
      <c r="N9" s="546"/>
      <c r="O9" s="546"/>
      <c r="P9" s="546"/>
      <c r="Q9" s="546"/>
      <c r="R9" s="175"/>
      <c r="S9" s="176" t="s">
        <v>98</v>
      </c>
    </row>
    <row r="10" spans="1:42" ht="15.75" customHeight="1">
      <c r="A10" s="39"/>
      <c r="B10" s="320"/>
      <c r="C10" s="320"/>
      <c r="D10" s="308"/>
      <c r="E10" s="682"/>
      <c r="F10" s="682"/>
      <c r="G10" s="682"/>
      <c r="H10" s="682"/>
      <c r="I10" s="682"/>
      <c r="J10" s="682"/>
      <c r="K10" s="682"/>
      <c r="L10" s="12"/>
      <c r="M10" s="81"/>
      <c r="N10" s="38"/>
      <c r="O10" s="38"/>
      <c r="P10" s="38"/>
      <c r="Q10" s="38"/>
      <c r="R10" s="61"/>
      <c r="S10" s="173"/>
    </row>
    <row r="11" spans="1:42" ht="15.75" customHeight="1">
      <c r="A11" s="39"/>
      <c r="B11" s="65"/>
      <c r="C11" s="65"/>
      <c r="D11" s="65"/>
      <c r="E11" s="683"/>
      <c r="F11" s="683"/>
      <c r="G11" s="683"/>
      <c r="H11" s="683"/>
      <c r="I11" s="683"/>
      <c r="J11" s="683"/>
      <c r="K11" s="683"/>
      <c r="L11" s="12"/>
      <c r="M11" s="81"/>
      <c r="N11" s="38"/>
      <c r="O11" s="38"/>
      <c r="P11" s="38"/>
      <c r="Q11" s="38"/>
      <c r="R11" s="61"/>
      <c r="S11" s="173"/>
    </row>
    <row r="12" spans="1:42" ht="15.75" customHeight="1">
      <c r="A12" s="39"/>
      <c r="B12" s="65"/>
      <c r="C12" s="65"/>
      <c r="D12" s="65"/>
      <c r="E12" s="683"/>
      <c r="F12" s="683"/>
      <c r="G12" s="683"/>
      <c r="H12" s="683"/>
      <c r="I12" s="683"/>
      <c r="J12" s="683"/>
      <c r="K12" s="683"/>
      <c r="L12" s="13"/>
      <c r="M12" s="81"/>
      <c r="N12" s="61"/>
      <c r="O12" s="61"/>
      <c r="P12" s="61"/>
      <c r="Q12" s="61"/>
      <c r="R12" s="61"/>
    </row>
    <row r="13" spans="1:42" s="39" customFormat="1" ht="15.75" customHeight="1">
      <c r="B13" s="85"/>
      <c r="C13" s="85"/>
      <c r="D13" s="61"/>
      <c r="E13" s="61"/>
      <c r="F13" s="66"/>
      <c r="G13" s="66"/>
      <c r="H13" s="66"/>
      <c r="I13" s="66"/>
      <c r="J13" s="66"/>
      <c r="K13" s="66"/>
      <c r="L13" s="13"/>
      <c r="N13" s="25"/>
      <c r="O13" s="25"/>
      <c r="P13" s="25"/>
      <c r="Q13" s="12"/>
      <c r="R13" s="230"/>
      <c r="S13" s="173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</row>
    <row r="14" spans="1:42" s="39" customFormat="1" ht="15.75" customHeight="1">
      <c r="B14" s="85"/>
      <c r="C14" s="85"/>
      <c r="D14" s="54"/>
      <c r="E14" s="84"/>
      <c r="F14" s="84"/>
      <c r="G14" s="84"/>
      <c r="H14" s="10"/>
      <c r="I14" s="33"/>
      <c r="J14" s="33"/>
      <c r="K14" s="33"/>
      <c r="L14" s="33"/>
      <c r="M14" s="33"/>
      <c r="N14" s="12"/>
      <c r="O14" s="34"/>
      <c r="P14" s="12"/>
      <c r="Q14" s="12"/>
      <c r="R14" s="230"/>
      <c r="S14" s="173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</row>
    <row r="15" spans="1:42" s="39" customFormat="1" ht="5.25" customHeight="1">
      <c r="B15" s="31"/>
      <c r="C15" s="31"/>
      <c r="D15" s="31"/>
      <c r="E15" s="32"/>
      <c r="F15" s="25"/>
      <c r="G15" s="25"/>
      <c r="H15" s="10"/>
      <c r="I15" s="33"/>
      <c r="J15" s="33"/>
      <c r="K15" s="33"/>
      <c r="L15" s="33"/>
      <c r="M15" s="33"/>
      <c r="N15" s="12"/>
      <c r="O15" s="34"/>
      <c r="P15" s="12"/>
      <c r="Q15" s="12"/>
      <c r="R15" s="230"/>
      <c r="S15" s="173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</row>
    <row r="16" spans="1:42" s="39" customFormat="1" ht="15.75" customHeight="1">
      <c r="B16" s="177"/>
      <c r="C16" s="681"/>
      <c r="D16" s="681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681"/>
      <c r="Q16" s="681"/>
      <c r="R16" s="209"/>
      <c r="S16" s="305" t="s">
        <v>138</v>
      </c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</row>
    <row r="17" spans="2:42" s="39" customFormat="1" ht="15.75" customHeight="1"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681"/>
      <c r="Q17" s="681"/>
      <c r="R17" s="209"/>
      <c r="S17" s="306" t="s">
        <v>139</v>
      </c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</row>
    <row r="18" spans="2:42" s="39" customFormat="1" ht="15.75" customHeight="1">
      <c r="B18" s="180"/>
      <c r="C18" s="180"/>
      <c r="D18" s="181"/>
      <c r="E18" s="63"/>
      <c r="F18" s="63"/>
      <c r="G18" s="63"/>
      <c r="H18" s="182"/>
      <c r="I18" s="182"/>
      <c r="J18" s="182"/>
      <c r="K18" s="182"/>
      <c r="L18" s="182"/>
      <c r="M18" s="182"/>
      <c r="N18" s="190"/>
      <c r="O18" s="63"/>
      <c r="P18" s="677"/>
      <c r="Q18" s="677"/>
      <c r="R18" s="209"/>
      <c r="S18" s="306" t="s">
        <v>140</v>
      </c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</row>
    <row r="19" spans="2:42" s="39" customFormat="1" ht="15.75" customHeight="1">
      <c r="B19" s="180"/>
      <c r="C19" s="180"/>
      <c r="D19" s="181"/>
      <c r="E19" s="63"/>
      <c r="F19" s="63"/>
      <c r="G19" s="63"/>
      <c r="H19" s="182"/>
      <c r="I19" s="182"/>
      <c r="J19" s="182"/>
      <c r="K19" s="182"/>
      <c r="L19" s="182"/>
      <c r="M19" s="182"/>
      <c r="N19" s="190"/>
      <c r="O19" s="63"/>
      <c r="P19" s="677"/>
      <c r="Q19" s="677"/>
      <c r="R19" s="209"/>
      <c r="S19" s="306" t="s">
        <v>146</v>
      </c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</row>
    <row r="20" spans="2:42" s="39" customFormat="1" ht="15.75" customHeight="1">
      <c r="B20" s="180"/>
      <c r="C20" s="180"/>
      <c r="D20" s="181"/>
      <c r="E20" s="63"/>
      <c r="F20" s="63"/>
      <c r="G20" s="63"/>
      <c r="H20" s="182"/>
      <c r="I20" s="182"/>
      <c r="J20" s="182"/>
      <c r="K20" s="182"/>
      <c r="L20" s="182"/>
      <c r="M20" s="182"/>
      <c r="N20" s="190"/>
      <c r="O20" s="63"/>
      <c r="P20" s="677"/>
      <c r="Q20" s="677"/>
      <c r="R20" s="209"/>
      <c r="S20" s="306" t="s">
        <v>141</v>
      </c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</row>
    <row r="21" spans="2:42" s="39" customFormat="1" ht="15.75" customHeight="1">
      <c r="B21" s="180"/>
      <c r="C21" s="180"/>
      <c r="D21" s="181"/>
      <c r="E21" s="63"/>
      <c r="F21" s="63"/>
      <c r="G21" s="63"/>
      <c r="H21" s="182"/>
      <c r="I21" s="182"/>
      <c r="J21" s="182"/>
      <c r="K21" s="182"/>
      <c r="L21" s="182"/>
      <c r="M21" s="182"/>
      <c r="N21" s="190"/>
      <c r="O21" s="63"/>
      <c r="P21" s="677"/>
      <c r="Q21" s="677"/>
      <c r="R21" s="209"/>
      <c r="S21" s="306" t="s">
        <v>142</v>
      </c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</row>
    <row r="22" spans="2:42" s="39" customFormat="1" ht="15.75" customHeight="1">
      <c r="B22" s="180"/>
      <c r="C22" s="180"/>
      <c r="D22" s="181"/>
      <c r="E22" s="63"/>
      <c r="F22" s="63"/>
      <c r="G22" s="63"/>
      <c r="H22" s="182"/>
      <c r="I22" s="182"/>
      <c r="J22" s="182"/>
      <c r="K22" s="182"/>
      <c r="L22" s="182"/>
      <c r="M22" s="182"/>
      <c r="N22" s="190"/>
      <c r="O22" s="63"/>
      <c r="P22" s="677"/>
      <c r="Q22" s="677"/>
      <c r="R22" s="209"/>
      <c r="S22" s="306" t="s">
        <v>143</v>
      </c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</row>
    <row r="23" spans="2:42" s="39" customFormat="1" ht="15.75" customHeight="1">
      <c r="B23" s="180"/>
      <c r="C23" s="180"/>
      <c r="D23" s="181"/>
      <c r="E23" s="63"/>
      <c r="F23" s="63"/>
      <c r="G23" s="63"/>
      <c r="H23" s="182"/>
      <c r="I23" s="182"/>
      <c r="J23" s="182"/>
      <c r="K23" s="182"/>
      <c r="L23" s="182"/>
      <c r="M23" s="182"/>
      <c r="N23" s="190"/>
      <c r="O23" s="63"/>
      <c r="P23" s="677"/>
      <c r="Q23" s="677"/>
      <c r="R23" s="209"/>
      <c r="S23" s="306" t="s">
        <v>144</v>
      </c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</row>
    <row r="24" spans="2:42" s="39" customFormat="1" ht="15.75" customHeight="1">
      <c r="B24" s="180"/>
      <c r="C24" s="180"/>
      <c r="D24" s="181"/>
      <c r="E24" s="63"/>
      <c r="F24" s="63"/>
      <c r="G24" s="63"/>
      <c r="H24" s="182"/>
      <c r="I24" s="182"/>
      <c r="J24" s="182"/>
      <c r="K24" s="182"/>
      <c r="L24" s="182"/>
      <c r="M24" s="182"/>
      <c r="N24" s="190"/>
      <c r="O24" s="63"/>
      <c r="P24" s="677"/>
      <c r="Q24" s="677"/>
      <c r="R24" s="209"/>
      <c r="S24" s="306" t="s">
        <v>145</v>
      </c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</row>
    <row r="25" spans="2:42" s="39" customFormat="1" ht="15.75" customHeight="1">
      <c r="B25" s="180"/>
      <c r="C25" s="180"/>
      <c r="D25" s="181"/>
      <c r="E25" s="63"/>
      <c r="F25" s="63"/>
      <c r="G25" s="63"/>
      <c r="H25" s="182"/>
      <c r="I25" s="182"/>
      <c r="J25" s="182"/>
      <c r="K25" s="182"/>
      <c r="L25" s="182"/>
      <c r="M25" s="182"/>
      <c r="N25" s="190"/>
      <c r="O25" s="63"/>
      <c r="P25" s="677"/>
      <c r="Q25" s="677"/>
      <c r="R25" s="209"/>
      <c r="S25" s="173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</row>
    <row r="26" spans="2:42" s="39" customFormat="1" ht="15.75" customHeight="1">
      <c r="B26" s="180"/>
      <c r="C26" s="180"/>
      <c r="D26" s="181"/>
      <c r="E26" s="63"/>
      <c r="F26" s="63"/>
      <c r="G26" s="63"/>
      <c r="H26" s="182"/>
      <c r="I26" s="182"/>
      <c r="J26" s="182"/>
      <c r="K26" s="182"/>
      <c r="L26" s="182"/>
      <c r="M26" s="182"/>
      <c r="N26" s="190"/>
      <c r="O26" s="63"/>
      <c r="P26" s="677"/>
      <c r="Q26" s="677"/>
      <c r="R26" s="209"/>
      <c r="S26" s="689" t="s">
        <v>161</v>
      </c>
      <c r="T26" s="689"/>
      <c r="U26" s="689"/>
      <c r="V26" s="689"/>
      <c r="W26" s="689"/>
      <c r="X26" s="689"/>
      <c r="Y26" s="689"/>
      <c r="Z26" s="689"/>
      <c r="AA26" s="689"/>
      <c r="AB26" s="689"/>
      <c r="AC26" s="689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</row>
    <row r="27" spans="2:42" s="39" customFormat="1" ht="15.75" customHeight="1">
      <c r="B27" s="180"/>
      <c r="C27" s="180"/>
      <c r="D27" s="181"/>
      <c r="E27" s="63"/>
      <c r="F27" s="63"/>
      <c r="G27" s="63"/>
      <c r="H27" s="182"/>
      <c r="I27" s="182"/>
      <c r="J27" s="182"/>
      <c r="K27" s="182"/>
      <c r="L27" s="182"/>
      <c r="M27" s="182"/>
      <c r="N27" s="190"/>
      <c r="O27" s="63"/>
      <c r="P27" s="677"/>
      <c r="Q27" s="677"/>
      <c r="R27" s="209"/>
      <c r="S27" s="689"/>
      <c r="T27" s="689"/>
      <c r="U27" s="689"/>
      <c r="V27" s="689"/>
      <c r="W27" s="689"/>
      <c r="X27" s="689"/>
      <c r="Y27" s="689"/>
      <c r="Z27" s="689"/>
      <c r="AA27" s="689"/>
      <c r="AB27" s="689"/>
      <c r="AC27" s="689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</row>
    <row r="28" spans="2:42" s="39" customFormat="1" ht="15.75" customHeight="1">
      <c r="B28" s="180"/>
      <c r="C28" s="180"/>
      <c r="D28" s="181"/>
      <c r="E28" s="63"/>
      <c r="F28" s="63"/>
      <c r="G28" s="63"/>
      <c r="H28" s="182"/>
      <c r="I28" s="182"/>
      <c r="J28" s="182"/>
      <c r="K28" s="182"/>
      <c r="L28" s="182"/>
      <c r="M28" s="182"/>
      <c r="N28" s="190"/>
      <c r="O28" s="63"/>
      <c r="P28" s="677"/>
      <c r="Q28" s="677"/>
      <c r="R28" s="209"/>
      <c r="S28" s="173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</row>
    <row r="29" spans="2:42" s="39" customFormat="1" ht="15.75" customHeight="1">
      <c r="B29" s="180"/>
      <c r="C29" s="180"/>
      <c r="D29" s="181"/>
      <c r="E29" s="63"/>
      <c r="F29" s="63"/>
      <c r="G29" s="63"/>
      <c r="H29" s="182"/>
      <c r="I29" s="182"/>
      <c r="J29" s="182"/>
      <c r="K29" s="182"/>
      <c r="L29" s="182"/>
      <c r="M29" s="182"/>
      <c r="N29" s="190"/>
      <c r="O29" s="63"/>
      <c r="P29" s="677"/>
      <c r="Q29" s="677"/>
      <c r="R29" s="209"/>
      <c r="S29" s="306" t="s">
        <v>166</v>
      </c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</row>
    <row r="30" spans="2:42" s="39" customFormat="1" ht="15.75" customHeight="1">
      <c r="B30" s="180"/>
      <c r="C30" s="180"/>
      <c r="D30" s="181"/>
      <c r="E30" s="63"/>
      <c r="F30" s="63"/>
      <c r="G30" s="63"/>
      <c r="H30" s="182"/>
      <c r="I30" s="182"/>
      <c r="J30" s="182"/>
      <c r="K30" s="182"/>
      <c r="L30" s="182"/>
      <c r="M30" s="182"/>
      <c r="N30" s="190"/>
      <c r="O30" s="63"/>
      <c r="P30" s="677"/>
      <c r="Q30" s="677"/>
      <c r="R30" s="209"/>
      <c r="S30" s="306" t="s">
        <v>167</v>
      </c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</row>
    <row r="31" spans="2:42" s="39" customFormat="1" ht="15.75" customHeight="1">
      <c r="B31" s="180"/>
      <c r="C31" s="180"/>
      <c r="D31" s="181"/>
      <c r="E31" s="63"/>
      <c r="F31" s="63"/>
      <c r="G31" s="63"/>
      <c r="H31" s="182"/>
      <c r="I31" s="182"/>
      <c r="J31" s="182"/>
      <c r="K31" s="182"/>
      <c r="L31" s="182"/>
      <c r="M31" s="182"/>
      <c r="N31" s="190"/>
      <c r="O31" s="63"/>
      <c r="P31" s="677"/>
      <c r="Q31" s="677"/>
      <c r="R31" s="209"/>
      <c r="S31" s="173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</row>
    <row r="32" spans="2:42" s="39" customFormat="1" ht="15.75" customHeight="1">
      <c r="B32" s="180"/>
      <c r="C32" s="180"/>
      <c r="D32" s="181"/>
      <c r="E32" s="63"/>
      <c r="F32" s="63"/>
      <c r="G32" s="63"/>
      <c r="H32" s="182"/>
      <c r="I32" s="182"/>
      <c r="J32" s="182"/>
      <c r="K32" s="182"/>
      <c r="L32" s="182"/>
      <c r="M32" s="182"/>
      <c r="N32" s="190"/>
      <c r="O32" s="63"/>
      <c r="P32" s="677"/>
      <c r="Q32" s="677"/>
      <c r="R32" s="209"/>
      <c r="S32" s="173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</row>
    <row r="33" spans="1:42" s="39" customFormat="1" ht="15.75" customHeight="1">
      <c r="B33" s="180"/>
      <c r="C33" s="180"/>
      <c r="D33" s="181"/>
      <c r="E33" s="63"/>
      <c r="F33" s="63"/>
      <c r="G33" s="63"/>
      <c r="H33" s="182"/>
      <c r="I33" s="182"/>
      <c r="J33" s="182"/>
      <c r="K33" s="182"/>
      <c r="L33" s="182"/>
      <c r="M33" s="182"/>
      <c r="N33" s="190"/>
      <c r="O33" s="63"/>
      <c r="P33" s="677"/>
      <c r="Q33" s="677"/>
      <c r="R33" s="209"/>
      <c r="S33" s="173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</row>
    <row r="34" spans="1:42" s="39" customFormat="1" ht="15.75" customHeight="1">
      <c r="B34" s="180"/>
      <c r="C34" s="180"/>
      <c r="D34" s="181"/>
      <c r="E34" s="63"/>
      <c r="F34" s="63"/>
      <c r="G34" s="63"/>
      <c r="H34" s="182"/>
      <c r="I34" s="182"/>
      <c r="J34" s="182"/>
      <c r="K34" s="182"/>
      <c r="L34" s="182"/>
      <c r="M34" s="182"/>
      <c r="N34" s="190"/>
      <c r="O34" s="63"/>
      <c r="P34" s="677"/>
      <c r="Q34" s="677"/>
      <c r="R34" s="209"/>
      <c r="S34" s="173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</row>
    <row r="35" spans="1:42" s="39" customFormat="1" ht="15.75" customHeight="1">
      <c r="B35" s="180"/>
      <c r="C35" s="180"/>
      <c r="D35" s="181"/>
      <c r="E35" s="63"/>
      <c r="F35" s="63"/>
      <c r="G35" s="63"/>
      <c r="H35" s="182"/>
      <c r="I35" s="182"/>
      <c r="J35" s="182"/>
      <c r="K35" s="182"/>
      <c r="L35" s="182"/>
      <c r="M35" s="182"/>
      <c r="N35" s="190"/>
      <c r="O35" s="63"/>
      <c r="P35" s="677"/>
      <c r="Q35" s="677"/>
      <c r="R35" s="209"/>
      <c r="S35" s="173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</row>
    <row r="36" spans="1:42" s="39" customFormat="1" ht="15.75" customHeight="1">
      <c r="B36" s="180"/>
      <c r="C36" s="180"/>
      <c r="D36" s="181"/>
      <c r="E36" s="63"/>
      <c r="F36" s="63"/>
      <c r="G36" s="63"/>
      <c r="H36" s="182"/>
      <c r="I36" s="182"/>
      <c r="J36" s="182"/>
      <c r="K36" s="182"/>
      <c r="L36" s="182"/>
      <c r="M36" s="182"/>
      <c r="N36" s="190"/>
      <c r="O36" s="63"/>
      <c r="P36" s="677"/>
      <c r="Q36" s="677"/>
      <c r="R36" s="209"/>
      <c r="S36" s="173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</row>
    <row r="37" spans="1:42" s="39" customFormat="1" ht="15.75" customHeight="1">
      <c r="B37" s="180"/>
      <c r="C37" s="180"/>
      <c r="D37" s="181"/>
      <c r="E37" s="63"/>
      <c r="F37" s="63"/>
      <c r="G37" s="63"/>
      <c r="H37" s="182"/>
      <c r="I37" s="182"/>
      <c r="J37" s="182"/>
      <c r="K37" s="182"/>
      <c r="L37" s="182"/>
      <c r="M37" s="182"/>
      <c r="N37" s="190"/>
      <c r="O37" s="63"/>
      <c r="P37" s="677"/>
      <c r="Q37" s="677"/>
      <c r="R37" s="209"/>
      <c r="S37" s="173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</row>
    <row r="38" spans="1:42" s="39" customFormat="1" ht="15.75" customHeight="1">
      <c r="B38" s="180"/>
      <c r="C38" s="180"/>
      <c r="D38" s="181"/>
      <c r="E38" s="63"/>
      <c r="F38" s="63"/>
      <c r="G38" s="63"/>
      <c r="H38" s="182"/>
      <c r="I38" s="182"/>
      <c r="J38" s="182"/>
      <c r="K38" s="182"/>
      <c r="L38" s="182"/>
      <c r="M38" s="182"/>
      <c r="N38" s="190"/>
      <c r="O38" s="63"/>
      <c r="P38" s="677"/>
      <c r="Q38" s="677"/>
      <c r="R38" s="209"/>
      <c r="S38" s="173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</row>
    <row r="39" spans="1:42" s="39" customFormat="1" ht="15.75" customHeight="1">
      <c r="B39" s="180"/>
      <c r="C39" s="180"/>
      <c r="D39" s="181"/>
      <c r="E39" s="63"/>
      <c r="F39" s="63"/>
      <c r="G39" s="63"/>
      <c r="H39" s="182"/>
      <c r="I39" s="182"/>
      <c r="J39" s="182"/>
      <c r="K39" s="182"/>
      <c r="L39" s="182"/>
      <c r="M39" s="182"/>
      <c r="N39" s="190"/>
      <c r="O39" s="63"/>
      <c r="P39" s="677"/>
      <c r="Q39" s="677"/>
      <c r="R39" s="209"/>
      <c r="S39" s="173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</row>
    <row r="40" spans="1:42" ht="15.75" customHeight="1">
      <c r="A40" s="39"/>
      <c r="B40" s="180"/>
      <c r="C40" s="180"/>
      <c r="D40" s="63"/>
      <c r="E40" s="63"/>
      <c r="F40" s="63"/>
      <c r="G40" s="182"/>
      <c r="H40" s="182"/>
      <c r="I40" s="182"/>
      <c r="J40" s="182"/>
      <c r="K40" s="182"/>
      <c r="L40" s="182"/>
      <c r="M40" s="62"/>
      <c r="N40" s="185"/>
      <c r="O40" s="185"/>
      <c r="P40" s="185"/>
      <c r="Q40" s="228"/>
      <c r="R40" s="179"/>
      <c r="S40" s="173"/>
    </row>
    <row r="41" spans="1:42" ht="15.75" customHeight="1">
      <c r="A41" s="39"/>
      <c r="B41" s="85" t="s">
        <v>130</v>
      </c>
      <c r="C41" s="180"/>
      <c r="D41" s="63"/>
      <c r="E41" s="63"/>
      <c r="F41" s="63"/>
      <c r="G41" s="182"/>
      <c r="H41" s="182"/>
      <c r="I41" s="182"/>
      <c r="J41" s="182"/>
      <c r="K41" s="182"/>
      <c r="L41" s="29"/>
      <c r="M41" s="62"/>
      <c r="N41" s="63"/>
      <c r="O41" s="63"/>
      <c r="P41" s="63"/>
      <c r="Q41" s="228"/>
      <c r="R41" s="179"/>
      <c r="S41" s="173"/>
    </row>
    <row r="42" spans="1:42" ht="15.75" customHeight="1">
      <c r="A42" s="39"/>
      <c r="B42" s="85" t="s">
        <v>129</v>
      </c>
      <c r="C42" s="54"/>
      <c r="D42" s="192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186"/>
      <c r="P42" s="186"/>
      <c r="Q42" s="228"/>
      <c r="R42" s="179"/>
      <c r="S42" s="173"/>
    </row>
    <row r="43" spans="1:42" ht="5.25" customHeight="1">
      <c r="A43" s="39"/>
      <c r="B43" s="219"/>
      <c r="C43" s="29"/>
      <c r="D43" s="184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187"/>
      <c r="P43" s="188"/>
      <c r="Q43" s="228"/>
      <c r="R43" s="179"/>
      <c r="S43" s="173"/>
    </row>
    <row r="44" spans="1:42" ht="15.75" customHeight="1">
      <c r="A44" s="39"/>
      <c r="B44" s="332" t="s">
        <v>26</v>
      </c>
      <c r="C44" s="678" t="s">
        <v>101</v>
      </c>
      <c r="D44" s="679"/>
      <c r="E44" s="333" t="s">
        <v>80</v>
      </c>
      <c r="F44" s="334" t="s">
        <v>3</v>
      </c>
      <c r="G44" s="335" t="s">
        <v>107</v>
      </c>
      <c r="H44" s="333" t="s">
        <v>83</v>
      </c>
      <c r="I44" s="333" t="s">
        <v>5</v>
      </c>
      <c r="J44" s="333" t="s">
        <v>6</v>
      </c>
      <c r="K44" s="333" t="s">
        <v>7</v>
      </c>
      <c r="L44" s="333" t="s">
        <v>62</v>
      </c>
      <c r="M44" s="333" t="s">
        <v>8</v>
      </c>
      <c r="N44" s="335" t="s">
        <v>102</v>
      </c>
      <c r="O44" s="333" t="s">
        <v>104</v>
      </c>
      <c r="P44" s="678" t="s">
        <v>34</v>
      </c>
      <c r="Q44" s="680"/>
      <c r="R44" s="179"/>
      <c r="S44" s="173"/>
    </row>
    <row r="45" spans="1:42" ht="15.75" customHeight="1">
      <c r="A45" s="39"/>
      <c r="B45" s="336" t="s">
        <v>106</v>
      </c>
      <c r="C45" s="157"/>
      <c r="D45" s="158"/>
      <c r="E45" s="96" t="s">
        <v>1</v>
      </c>
      <c r="F45" s="157" t="s">
        <v>1</v>
      </c>
      <c r="G45" s="158" t="s">
        <v>1</v>
      </c>
      <c r="H45" s="96" t="s">
        <v>1</v>
      </c>
      <c r="I45" s="96" t="s">
        <v>1</v>
      </c>
      <c r="J45" s="96" t="s">
        <v>1</v>
      </c>
      <c r="K45" s="96" t="s">
        <v>1</v>
      </c>
      <c r="L45" s="96" t="s">
        <v>1</v>
      </c>
      <c r="M45" s="96" t="s">
        <v>1</v>
      </c>
      <c r="N45" s="158" t="s">
        <v>0</v>
      </c>
      <c r="O45" s="96"/>
      <c r="P45" s="548" t="s">
        <v>35</v>
      </c>
      <c r="Q45" s="675"/>
      <c r="R45" s="179"/>
      <c r="S45" s="173"/>
    </row>
    <row r="46" spans="1:42" ht="15.75" customHeight="1">
      <c r="A46" s="39"/>
      <c r="B46" s="297"/>
      <c r="C46" s="310"/>
      <c r="D46" s="445"/>
      <c r="E46" s="238"/>
      <c r="F46" s="238"/>
      <c r="G46" s="239"/>
      <c r="H46" s="240"/>
      <c r="I46" s="241"/>
      <c r="J46" s="241"/>
      <c r="K46" s="241"/>
      <c r="L46" s="242"/>
      <c r="M46" s="446" t="str">
        <f>IF(F46=8,29,(IF(F46&gt;=13.5,"&gt;40",(IF(F46=0,"",36)))))</f>
        <v/>
      </c>
      <c r="N46" s="243"/>
      <c r="O46" s="236"/>
      <c r="P46" s="544">
        <f>N46*O46</f>
        <v>0</v>
      </c>
      <c r="Q46" s="545"/>
      <c r="R46" s="179"/>
      <c r="S46" s="344" t="str">
        <f t="shared" ref="S46:S54" si="0">IF(F46&gt;14,"choisir la solution PYRABAR®:","")</f>
        <v/>
      </c>
      <c r="T46" s="345" t="str">
        <f>IF(F46&lt;14.5,"",IF(F46&gt;14.5,IF(D46="B","Type PU ou PF",IF(D46="BV","Type PE ou PL",IF(D46="BD","2x Type PE ou PL",IF(D46="K","pas de solution PYRABAR®",IF(D46="S1","Type PG",IF(D46="S2","Type PG2",""))))))))</f>
        <v/>
      </c>
    </row>
    <row r="47" spans="1:42" ht="15.75" customHeight="1">
      <c r="A47" s="39"/>
      <c r="B47" s="298"/>
      <c r="C47" s="311"/>
      <c r="D47" s="447"/>
      <c r="E47" s="244"/>
      <c r="F47" s="244"/>
      <c r="G47" s="245"/>
      <c r="H47" s="246"/>
      <c r="I47" s="247"/>
      <c r="J47" s="247"/>
      <c r="K47" s="247"/>
      <c r="L47" s="248"/>
      <c r="M47" s="448" t="str">
        <f>IF(F47=8,29,(IF(F47&gt;=13.5,"&gt;40",(IF(F47=0,"",36)))))</f>
        <v/>
      </c>
      <c r="N47" s="249"/>
      <c r="O47" s="237"/>
      <c r="P47" s="676">
        <f>N47*O47</f>
        <v>0</v>
      </c>
      <c r="Q47" s="619"/>
      <c r="R47" s="179"/>
      <c r="S47" s="344" t="str">
        <f t="shared" si="0"/>
        <v/>
      </c>
      <c r="T47" s="345" t="str">
        <f>IF(F47&lt;14.5,"",IF(F47&gt;14.5,IF(D47="B","Type PU ou PF",IF(D47="BV","Type PE ou PL",IF(D47="BD","2x Type PE ou PL",IF(D47="K","pas de solution PYRABAR®",IF(D47="S1","Type PG",IF(D47="S2","Type PG2",""))))))))</f>
        <v/>
      </c>
    </row>
    <row r="48" spans="1:42" ht="15.75" customHeight="1">
      <c r="A48" s="39"/>
      <c r="B48" s="298"/>
      <c r="C48" s="311"/>
      <c r="D48" s="449"/>
      <c r="E48" s="250"/>
      <c r="F48" s="250"/>
      <c r="G48" s="251"/>
      <c r="H48" s="246"/>
      <c r="I48" s="247"/>
      <c r="J48" s="247"/>
      <c r="K48" s="247"/>
      <c r="L48" s="248"/>
      <c r="M48" s="448" t="str">
        <f t="shared" ref="M48:M55" si="1">IF(F48=8,29,(IF(F48&gt;=13.5,"&gt;40",(IF(F48=0,"",36)))))</f>
        <v/>
      </c>
      <c r="N48" s="249"/>
      <c r="O48" s="237"/>
      <c r="P48" s="676">
        <f t="shared" ref="P48:P54" si="2">N48*O48</f>
        <v>0</v>
      </c>
      <c r="Q48" s="619"/>
      <c r="R48" s="179"/>
      <c r="S48" s="344" t="str">
        <f t="shared" si="0"/>
        <v/>
      </c>
      <c r="T48" s="345" t="str">
        <f t="shared" ref="T48:T54" si="3">IF(F48&lt;14.5,"",IF(F48&gt;14.5,IF(D48="B","Type PU ou PF",IF(D48="BV","Type PE ou PL",IF(D48="BD","2x Type PE ou PL",IF(D48="K","pas de solution PYRABAR®",IF(D48="S1","Type PG",IF(D48="S2","Type PG2",""))))))))</f>
        <v/>
      </c>
    </row>
    <row r="49" spans="1:42" ht="15.75" customHeight="1">
      <c r="A49" s="39"/>
      <c r="B49" s="298"/>
      <c r="C49" s="312"/>
      <c r="D49" s="313"/>
      <c r="E49" s="250"/>
      <c r="F49" s="250"/>
      <c r="G49" s="251"/>
      <c r="H49" s="246"/>
      <c r="I49" s="247"/>
      <c r="J49" s="247"/>
      <c r="K49" s="247"/>
      <c r="L49" s="248"/>
      <c r="M49" s="448" t="str">
        <f t="shared" si="1"/>
        <v/>
      </c>
      <c r="N49" s="249"/>
      <c r="O49" s="237"/>
      <c r="P49" s="676">
        <f t="shared" si="2"/>
        <v>0</v>
      </c>
      <c r="Q49" s="619"/>
      <c r="R49" s="179"/>
      <c r="S49" s="344" t="str">
        <f t="shared" si="0"/>
        <v/>
      </c>
      <c r="T49" s="345" t="str">
        <f t="shared" si="3"/>
        <v/>
      </c>
    </row>
    <row r="50" spans="1:42" ht="15.75" customHeight="1">
      <c r="A50" s="39"/>
      <c r="B50" s="298"/>
      <c r="C50" s="312"/>
      <c r="D50" s="313"/>
      <c r="E50" s="250"/>
      <c r="F50" s="250"/>
      <c r="G50" s="251"/>
      <c r="H50" s="246"/>
      <c r="I50" s="247"/>
      <c r="J50" s="247"/>
      <c r="K50" s="247"/>
      <c r="L50" s="248"/>
      <c r="M50" s="448" t="str">
        <f t="shared" si="1"/>
        <v/>
      </c>
      <c r="N50" s="249"/>
      <c r="O50" s="237"/>
      <c r="P50" s="676">
        <f t="shared" si="2"/>
        <v>0</v>
      </c>
      <c r="Q50" s="619"/>
      <c r="R50" s="179"/>
      <c r="S50" s="344" t="str">
        <f t="shared" si="0"/>
        <v/>
      </c>
      <c r="T50" s="345" t="str">
        <f t="shared" si="3"/>
        <v/>
      </c>
    </row>
    <row r="51" spans="1:42" ht="15.75" customHeight="1">
      <c r="A51" s="39"/>
      <c r="B51" s="298"/>
      <c r="C51" s="312"/>
      <c r="D51" s="313"/>
      <c r="E51" s="250"/>
      <c r="F51" s="250"/>
      <c r="G51" s="251"/>
      <c r="H51" s="246"/>
      <c r="I51" s="247"/>
      <c r="J51" s="247"/>
      <c r="K51" s="247"/>
      <c r="L51" s="248"/>
      <c r="M51" s="448" t="str">
        <f t="shared" si="1"/>
        <v/>
      </c>
      <c r="N51" s="249"/>
      <c r="O51" s="237"/>
      <c r="P51" s="676">
        <f t="shared" si="2"/>
        <v>0</v>
      </c>
      <c r="Q51" s="619"/>
      <c r="R51" s="179"/>
      <c r="S51" s="344" t="str">
        <f t="shared" si="0"/>
        <v/>
      </c>
      <c r="T51" s="345" t="str">
        <f t="shared" si="3"/>
        <v/>
      </c>
    </row>
    <row r="52" spans="1:42" ht="15.75" customHeight="1">
      <c r="A52" s="39"/>
      <c r="B52" s="298"/>
      <c r="C52" s="312"/>
      <c r="D52" s="313"/>
      <c r="E52" s="250"/>
      <c r="F52" s="250"/>
      <c r="G52" s="251"/>
      <c r="H52" s="246"/>
      <c r="I52" s="247"/>
      <c r="J52" s="247"/>
      <c r="K52" s="247"/>
      <c r="L52" s="248"/>
      <c r="M52" s="448" t="str">
        <f t="shared" si="1"/>
        <v/>
      </c>
      <c r="N52" s="249"/>
      <c r="O52" s="237"/>
      <c r="P52" s="676">
        <f t="shared" si="2"/>
        <v>0</v>
      </c>
      <c r="Q52" s="619"/>
      <c r="R52" s="179"/>
      <c r="S52" s="344" t="str">
        <f t="shared" si="0"/>
        <v/>
      </c>
      <c r="T52" s="345" t="str">
        <f t="shared" si="3"/>
        <v/>
      </c>
    </row>
    <row r="53" spans="1:42" ht="15.75" customHeight="1">
      <c r="A53" s="39"/>
      <c r="B53" s="298"/>
      <c r="C53" s="312"/>
      <c r="D53" s="450"/>
      <c r="E53" s="250"/>
      <c r="F53" s="250"/>
      <c r="G53" s="251"/>
      <c r="H53" s="246"/>
      <c r="I53" s="247"/>
      <c r="J53" s="247"/>
      <c r="K53" s="247"/>
      <c r="L53" s="248"/>
      <c r="M53" s="448" t="str">
        <f t="shared" si="1"/>
        <v/>
      </c>
      <c r="N53" s="249"/>
      <c r="O53" s="237"/>
      <c r="P53" s="676">
        <f t="shared" si="2"/>
        <v>0</v>
      </c>
      <c r="Q53" s="619"/>
      <c r="R53" s="179"/>
      <c r="S53" s="344" t="str">
        <f t="shared" si="0"/>
        <v/>
      </c>
      <c r="T53" s="345" t="str">
        <f t="shared" si="3"/>
        <v/>
      </c>
    </row>
    <row r="54" spans="1:42" ht="15.75" customHeight="1">
      <c r="A54" s="39"/>
      <c r="B54" s="298"/>
      <c r="C54" s="311"/>
      <c r="D54" s="447"/>
      <c r="E54" s="250"/>
      <c r="F54" s="250"/>
      <c r="G54" s="251"/>
      <c r="H54" s="246"/>
      <c r="I54" s="247"/>
      <c r="J54" s="247"/>
      <c r="K54" s="247"/>
      <c r="L54" s="248"/>
      <c r="M54" s="448" t="str">
        <f t="shared" si="1"/>
        <v/>
      </c>
      <c r="N54" s="249"/>
      <c r="O54" s="237"/>
      <c r="P54" s="676">
        <f t="shared" si="2"/>
        <v>0</v>
      </c>
      <c r="Q54" s="619"/>
      <c r="R54" s="179"/>
      <c r="S54" s="344" t="str">
        <f t="shared" si="0"/>
        <v/>
      </c>
      <c r="T54" s="345" t="str">
        <f t="shared" si="3"/>
        <v/>
      </c>
    </row>
    <row r="55" spans="1:42" ht="15.75" customHeight="1">
      <c r="A55" s="39"/>
      <c r="B55" s="423"/>
      <c r="C55" s="525"/>
      <c r="D55" s="526"/>
      <c r="E55" s="527"/>
      <c r="F55" s="527"/>
      <c r="G55" s="528"/>
      <c r="H55" s="529"/>
      <c r="I55" s="530"/>
      <c r="J55" s="530"/>
      <c r="K55" s="530"/>
      <c r="L55" s="531"/>
      <c r="M55" s="532" t="str">
        <f t="shared" si="1"/>
        <v/>
      </c>
      <c r="N55" s="533"/>
      <c r="O55" s="337"/>
      <c r="P55" s="674">
        <f>N55*O55</f>
        <v>0</v>
      </c>
      <c r="Q55" s="622"/>
      <c r="R55" s="179"/>
      <c r="S55" s="176" t="s">
        <v>98</v>
      </c>
    </row>
    <row r="56" spans="1:42" ht="15.75" customHeight="1">
      <c r="A56" s="39"/>
      <c r="B56" s="87" t="s">
        <v>214</v>
      </c>
      <c r="C56" s="29"/>
      <c r="D56" s="29"/>
      <c r="E56" s="29"/>
      <c r="F56" s="29"/>
      <c r="G56" s="29"/>
      <c r="H56" s="35"/>
      <c r="I56" s="29"/>
      <c r="J56" s="36"/>
      <c r="K56" s="37"/>
      <c r="L56" s="37"/>
      <c r="M56" s="37"/>
      <c r="N56" s="35"/>
      <c r="O56" s="35"/>
      <c r="P56" s="188"/>
      <c r="Q56" s="179"/>
      <c r="R56" s="186"/>
      <c r="AP56" s="28"/>
    </row>
    <row r="57" spans="1:42" ht="22.5" customHeight="1">
      <c r="A57" s="29"/>
      <c r="B57" s="219" t="s">
        <v>131</v>
      </c>
      <c r="C57" s="29"/>
      <c r="D57" s="29"/>
      <c r="E57" s="29"/>
      <c r="F57" s="29"/>
      <c r="G57" s="29"/>
      <c r="H57" s="35"/>
      <c r="I57" s="29"/>
      <c r="J57" s="36"/>
      <c r="K57" s="37"/>
      <c r="L57" s="37"/>
      <c r="M57" s="37"/>
      <c r="N57" s="35"/>
      <c r="O57" s="35"/>
      <c r="P57" s="188"/>
      <c r="Q57" s="179"/>
      <c r="R57" s="186"/>
      <c r="AP57" s="28"/>
    </row>
    <row r="58" spans="1:42" ht="39.75" customHeight="1">
      <c r="A58" s="39"/>
      <c r="B58" s="552"/>
      <c r="C58" s="552"/>
      <c r="D58" s="552"/>
      <c r="E58" s="552"/>
      <c r="F58" s="552"/>
      <c r="G58" s="552"/>
      <c r="H58" s="196"/>
      <c r="I58" s="196"/>
      <c r="J58" s="196"/>
      <c r="K58" s="39"/>
      <c r="L58" s="39"/>
      <c r="M58" s="196"/>
      <c r="N58" s="39"/>
      <c r="O58" s="39"/>
      <c r="P58" s="188"/>
      <c r="Q58" s="179"/>
      <c r="R58" s="186"/>
      <c r="AP58" s="28"/>
    </row>
    <row r="59" spans="1:42" ht="15.75" customHeight="1">
      <c r="A59" s="39"/>
      <c r="B59" s="552"/>
      <c r="C59" s="552"/>
      <c r="D59" s="552"/>
      <c r="E59" s="552"/>
      <c r="F59" s="552"/>
      <c r="G59" s="552"/>
      <c r="H59" s="196"/>
      <c r="I59" s="196"/>
      <c r="J59" s="196"/>
      <c r="K59" s="196"/>
      <c r="L59" s="196"/>
      <c r="M59" s="196"/>
      <c r="N59" s="39"/>
      <c r="P59" s="75"/>
      <c r="Q59" s="75" t="str">
        <f>'Types spéciaux (commande)'!AB61</f>
        <v>Version: 09/2025  ea/gg</v>
      </c>
      <c r="R59" s="186"/>
      <c r="AP59" s="28"/>
    </row>
    <row r="60" spans="1:42" s="27" customFormat="1" ht="47.25" customHeight="1">
      <c r="I60" s="40"/>
      <c r="J60" s="40"/>
      <c r="K60" s="41"/>
      <c r="N60" s="41"/>
      <c r="O60" s="42"/>
      <c r="P60" s="42"/>
      <c r="Q60" s="42"/>
      <c r="R60" s="197"/>
      <c r="S60" s="197"/>
    </row>
    <row r="61" spans="1:42" s="27" customFormat="1" ht="45.75" customHeight="1">
      <c r="B61" s="579"/>
      <c r="C61" s="579"/>
      <c r="D61" s="579"/>
      <c r="E61" s="579"/>
      <c r="F61" s="579"/>
      <c r="G61" s="579"/>
      <c r="H61" s="579"/>
      <c r="R61" s="197"/>
      <c r="S61" s="197"/>
    </row>
    <row r="62" spans="1:42" s="27" customFormat="1" ht="15.75" customHeight="1">
      <c r="B62" s="43"/>
      <c r="C62" s="43"/>
      <c r="D62" s="43"/>
      <c r="E62" s="43"/>
      <c r="F62" s="43"/>
      <c r="G62" s="44"/>
      <c r="H62" s="45"/>
      <c r="I62" s="16"/>
      <c r="J62" s="45"/>
      <c r="K62" s="43"/>
      <c r="L62" s="41"/>
      <c r="M62" s="41"/>
      <c r="N62" s="41"/>
      <c r="O62" s="43"/>
      <c r="P62" s="43"/>
      <c r="Q62" s="43"/>
      <c r="R62" s="46"/>
      <c r="S62" s="46"/>
    </row>
    <row r="63" spans="1:42" s="27" customFormat="1" ht="15.75" customHeight="1">
      <c r="B63" s="46"/>
      <c r="C63" s="46"/>
      <c r="D63" s="46"/>
      <c r="E63" s="46"/>
      <c r="F63" s="46"/>
      <c r="G63" s="44"/>
      <c r="H63" s="45"/>
      <c r="I63" s="16"/>
      <c r="J63" s="45"/>
      <c r="K63" s="46"/>
      <c r="L63" s="41"/>
      <c r="M63" s="41"/>
      <c r="N63" s="41"/>
      <c r="O63" s="46"/>
      <c r="P63" s="46"/>
      <c r="Q63" s="46"/>
      <c r="R63" s="46"/>
      <c r="S63" s="46"/>
    </row>
    <row r="64" spans="1:42" s="27" customFormat="1" ht="11.25" customHeight="1">
      <c r="B64" s="47"/>
      <c r="C64" s="47"/>
      <c r="D64" s="47"/>
      <c r="E64" s="46"/>
      <c r="F64" s="46"/>
      <c r="G64" s="47"/>
      <c r="H64" s="46"/>
      <c r="I64" s="46"/>
      <c r="J64" s="46"/>
      <c r="K64" s="48"/>
      <c r="L64" s="41"/>
      <c r="M64" s="41"/>
      <c r="N64" s="41"/>
      <c r="O64" s="46"/>
      <c r="R64" s="46"/>
      <c r="S64" s="46"/>
    </row>
    <row r="65" spans="2:19" s="27" customFormat="1" ht="15.75" customHeight="1">
      <c r="H65" s="46"/>
      <c r="I65" s="46"/>
      <c r="J65" s="48"/>
      <c r="K65" s="48"/>
      <c r="L65" s="41"/>
      <c r="M65" s="41"/>
      <c r="N65" s="41"/>
      <c r="O65" s="18"/>
      <c r="P65" s="19"/>
      <c r="Q65" s="19"/>
      <c r="R65" s="46"/>
      <c r="S65" s="46"/>
    </row>
    <row r="66" spans="2:19" s="27" customFormat="1">
      <c r="H66" s="46"/>
      <c r="I66" s="46"/>
      <c r="J66" s="48"/>
      <c r="K66" s="48"/>
      <c r="L66" s="41"/>
      <c r="M66" s="41"/>
      <c r="N66" s="41"/>
      <c r="O66" s="46"/>
      <c r="P66" s="46"/>
      <c r="Q66" s="46"/>
      <c r="R66" s="46"/>
      <c r="S66" s="46"/>
    </row>
    <row r="67" spans="2:19" s="27" customFormat="1" ht="15"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20"/>
      <c r="N67" s="20"/>
      <c r="P67" s="20"/>
      <c r="Q67" s="20"/>
      <c r="R67" s="46"/>
      <c r="S67" s="46"/>
    </row>
    <row r="68" spans="2:19" s="27" customFormat="1"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46"/>
      <c r="S68" s="46"/>
    </row>
    <row r="69" spans="2:19" s="27" customFormat="1"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46"/>
      <c r="S69" s="46"/>
    </row>
    <row r="70" spans="2:19" s="27" customFormat="1">
      <c r="H70" s="21"/>
      <c r="I70" s="21"/>
      <c r="J70" s="21"/>
      <c r="K70" s="20"/>
      <c r="L70" s="20"/>
      <c r="M70" s="20"/>
      <c r="N70" s="20"/>
      <c r="O70" s="20"/>
      <c r="P70" s="20"/>
      <c r="Q70" s="20"/>
      <c r="R70" s="171"/>
      <c r="S70" s="171"/>
    </row>
    <row r="71" spans="2:19" s="27" customFormat="1">
      <c r="H71" s="21"/>
      <c r="I71" s="21"/>
      <c r="J71" s="21"/>
      <c r="K71" s="20"/>
      <c r="L71" s="20"/>
      <c r="M71" s="20"/>
      <c r="N71" s="20"/>
      <c r="O71" s="20"/>
      <c r="P71" s="20"/>
      <c r="Q71" s="20"/>
      <c r="R71" s="171"/>
      <c r="S71" s="171"/>
    </row>
    <row r="72" spans="2:19" s="27" customFormat="1">
      <c r="R72" s="171"/>
      <c r="S72" s="171"/>
    </row>
    <row r="73" spans="2:19" s="27" customFormat="1">
      <c r="R73" s="199"/>
      <c r="S73" s="199"/>
    </row>
    <row r="74" spans="2:19" s="27" customFormat="1">
      <c r="R74" s="171"/>
      <c r="S74" s="171"/>
    </row>
    <row r="75" spans="2:19" s="27" customFormat="1">
      <c r="R75" s="171"/>
      <c r="S75" s="171"/>
    </row>
    <row r="76" spans="2:19" s="27" customFormat="1">
      <c r="R76" s="171"/>
      <c r="S76" s="171"/>
    </row>
    <row r="77" spans="2:19" s="27" customFormat="1">
      <c r="R77" s="171"/>
      <c r="S77" s="171"/>
    </row>
    <row r="78" spans="2:19" s="27" customFormat="1">
      <c r="R78" s="171"/>
      <c r="S78" s="171"/>
    </row>
    <row r="79" spans="2:19" s="27" customFormat="1">
      <c r="R79" s="171"/>
      <c r="S79" s="171"/>
    </row>
    <row r="80" spans="2:19" s="27" customFormat="1">
      <c r="R80" s="171"/>
      <c r="S80" s="171"/>
    </row>
    <row r="81" spans="18:19" s="27" customFormat="1">
      <c r="R81" s="171"/>
      <c r="S81" s="171"/>
    </row>
    <row r="82" spans="18:19" s="27" customFormat="1">
      <c r="R82" s="171"/>
      <c r="S82" s="171"/>
    </row>
    <row r="83" spans="18:19" s="27" customFormat="1">
      <c r="R83" s="171"/>
      <c r="S83" s="171"/>
    </row>
    <row r="84" spans="18:19" s="27" customFormat="1">
      <c r="R84" s="171"/>
      <c r="S84" s="171"/>
    </row>
    <row r="85" spans="18:19" s="27" customFormat="1">
      <c r="R85" s="171"/>
      <c r="S85" s="171"/>
    </row>
    <row r="86" spans="18:19" s="27" customFormat="1">
      <c r="R86" s="171"/>
      <c r="S86" s="171"/>
    </row>
    <row r="87" spans="18:19" s="27" customFormat="1">
      <c r="R87" s="171"/>
      <c r="S87" s="171"/>
    </row>
    <row r="88" spans="18:19" s="27" customFormat="1">
      <c r="R88" s="171"/>
      <c r="S88" s="171"/>
    </row>
    <row r="89" spans="18:19" s="27" customFormat="1">
      <c r="R89" s="171"/>
      <c r="S89" s="171"/>
    </row>
    <row r="90" spans="18:19" s="27" customFormat="1">
      <c r="R90" s="171"/>
      <c r="S90" s="171"/>
    </row>
    <row r="91" spans="18:19" s="27" customFormat="1">
      <c r="R91" s="171"/>
      <c r="S91" s="171"/>
    </row>
    <row r="92" spans="18:19" s="27" customFormat="1">
      <c r="R92" s="171"/>
      <c r="S92" s="171"/>
    </row>
    <row r="93" spans="18:19" s="27" customFormat="1">
      <c r="R93" s="171"/>
      <c r="S93" s="171"/>
    </row>
    <row r="94" spans="18:19" s="27" customFormat="1">
      <c r="R94" s="171"/>
      <c r="S94" s="171"/>
    </row>
    <row r="95" spans="18:19" s="27" customFormat="1">
      <c r="R95" s="171"/>
      <c r="S95" s="171"/>
    </row>
    <row r="96" spans="18:19" s="27" customFormat="1">
      <c r="R96" s="171"/>
      <c r="S96" s="171"/>
    </row>
    <row r="97" spans="18:42" s="27" customFormat="1">
      <c r="R97" s="171"/>
      <c r="S97" s="171"/>
    </row>
    <row r="98" spans="18:42" s="27" customFormat="1">
      <c r="R98" s="171"/>
      <c r="S98" s="171"/>
    </row>
    <row r="99" spans="18:42" s="27" customFormat="1">
      <c r="R99" s="171"/>
      <c r="S99" s="171"/>
    </row>
    <row r="100" spans="18:42" s="27" customFormat="1">
      <c r="R100" s="171"/>
      <c r="S100" s="171"/>
    </row>
    <row r="101" spans="18:42" s="27" customFormat="1">
      <c r="R101" s="171"/>
      <c r="S101" s="171"/>
    </row>
    <row r="102" spans="18:42" s="27" customFormat="1">
      <c r="R102" s="171"/>
      <c r="S102" s="171"/>
    </row>
    <row r="103" spans="18:42" s="27" customFormat="1">
      <c r="R103" s="171"/>
      <c r="S103" s="171"/>
    </row>
    <row r="104" spans="18:42" s="27" customFormat="1">
      <c r="R104" s="171"/>
      <c r="S104" s="171"/>
    </row>
    <row r="105" spans="18:42" s="27" customFormat="1">
      <c r="R105" s="171"/>
      <c r="S105" s="171"/>
    </row>
    <row r="106" spans="18:42" s="27" customFormat="1">
      <c r="R106" s="171"/>
      <c r="S106" s="171"/>
    </row>
    <row r="107" spans="18:42" s="27" customFormat="1">
      <c r="R107" s="171"/>
      <c r="S107" s="171"/>
    </row>
    <row r="108" spans="18:42" s="27" customFormat="1">
      <c r="R108" s="171"/>
      <c r="S108" s="171"/>
    </row>
    <row r="109" spans="18:42" s="27" customFormat="1">
      <c r="R109" s="171"/>
      <c r="S109" s="171"/>
    </row>
    <row r="110" spans="18:42" s="27" customFormat="1">
      <c r="R110" s="171"/>
      <c r="S110" s="171"/>
    </row>
    <row r="111" spans="18:42">
      <c r="R111" s="200"/>
      <c r="S111" s="171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</row>
    <row r="112" spans="18:42">
      <c r="R112" s="200"/>
      <c r="S112" s="171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</row>
    <row r="113" spans="18:42">
      <c r="R113" s="200"/>
      <c r="S113" s="171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</row>
    <row r="114" spans="18:42">
      <c r="R114" s="200"/>
      <c r="S114" s="171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</row>
    <row r="115" spans="18:42">
      <c r="R115" s="200"/>
      <c r="S115" s="171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</row>
    <row r="116" spans="18:42">
      <c r="R116" s="200"/>
      <c r="S116" s="171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</row>
    <row r="117" spans="18:42">
      <c r="R117" s="200"/>
      <c r="S117" s="171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</row>
    <row r="118" spans="18:42">
      <c r="R118" s="200"/>
      <c r="S118" s="171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</row>
    <row r="119" spans="18:42">
      <c r="R119" s="200"/>
      <c r="S119" s="171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</row>
    <row r="120" spans="18:42">
      <c r="R120" s="200"/>
      <c r="S120" s="171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</row>
    <row r="121" spans="18:42">
      <c r="R121" s="200"/>
      <c r="S121" s="171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</row>
    <row r="122" spans="18:42">
      <c r="R122" s="200"/>
      <c r="S122" s="171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</row>
    <row r="123" spans="18:42">
      <c r="R123" s="200"/>
      <c r="S123" s="171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</row>
    <row r="124" spans="18:42">
      <c r="R124" s="200"/>
      <c r="S124" s="171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</row>
    <row r="125" spans="18:42">
      <c r="R125" s="200"/>
      <c r="S125" s="171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</row>
    <row r="126" spans="18:42">
      <c r="R126" s="200"/>
      <c r="S126" s="171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</row>
    <row r="127" spans="18:42">
      <c r="R127" s="200"/>
      <c r="S127" s="171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</row>
    <row r="128" spans="18:42">
      <c r="R128" s="200"/>
      <c r="S128" s="171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</row>
    <row r="129" spans="18:42">
      <c r="R129" s="200"/>
      <c r="S129" s="171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</row>
    <row r="130" spans="18:42">
      <c r="R130" s="200"/>
      <c r="S130" s="171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</row>
    <row r="131" spans="18:42">
      <c r="R131" s="200"/>
      <c r="S131" s="171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</row>
    <row r="132" spans="18:42">
      <c r="R132" s="200"/>
      <c r="S132" s="171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</row>
    <row r="133" spans="18:42">
      <c r="R133" s="200"/>
      <c r="S133" s="171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</row>
    <row r="134" spans="18:42">
      <c r="R134" s="200"/>
      <c r="S134" s="171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</row>
    <row r="135" spans="18:42">
      <c r="R135" s="200"/>
      <c r="S135" s="171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</row>
    <row r="136" spans="18:42">
      <c r="R136" s="200"/>
      <c r="S136" s="171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</row>
    <row r="137" spans="18:42">
      <c r="R137" s="200"/>
      <c r="S137" s="171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</row>
    <row r="138" spans="18:42">
      <c r="R138" s="200"/>
      <c r="S138" s="171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</row>
    <row r="139" spans="18:42">
      <c r="R139" s="200"/>
      <c r="S139" s="171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</row>
    <row r="140" spans="18:42">
      <c r="R140" s="200"/>
      <c r="S140" s="171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</row>
    <row r="141" spans="18:42">
      <c r="R141" s="200"/>
      <c r="S141" s="171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</row>
    <row r="142" spans="18:42">
      <c r="R142" s="200"/>
      <c r="S142" s="171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</row>
    <row r="143" spans="18:42">
      <c r="R143" s="200"/>
      <c r="S143" s="171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</row>
    <row r="144" spans="18:42">
      <c r="R144" s="200"/>
      <c r="S144" s="171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</row>
    <row r="145" spans="18:42">
      <c r="R145" s="200"/>
      <c r="S145" s="171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</row>
    <row r="146" spans="18:42">
      <c r="R146" s="200"/>
      <c r="S146" s="171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</row>
    <row r="147" spans="18:42">
      <c r="R147" s="200"/>
      <c r="S147" s="171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</row>
    <row r="148" spans="18:42">
      <c r="R148" s="200"/>
      <c r="S148" s="171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</row>
    <row r="149" spans="18:42">
      <c r="R149" s="200"/>
      <c r="S149" s="171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</row>
    <row r="150" spans="18:42">
      <c r="R150" s="200"/>
      <c r="S150" s="171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</row>
    <row r="151" spans="18:42">
      <c r="R151" s="200"/>
      <c r="S151" s="171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</row>
    <row r="152" spans="18:42">
      <c r="R152" s="200"/>
      <c r="S152" s="171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</row>
    <row r="153" spans="18:42">
      <c r="R153" s="200"/>
      <c r="S153" s="171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</row>
    <row r="154" spans="18:42">
      <c r="R154" s="200"/>
      <c r="S154" s="171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</row>
    <row r="155" spans="18:42">
      <c r="R155" s="200"/>
      <c r="S155" s="171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</row>
    <row r="156" spans="18:42">
      <c r="R156" s="200"/>
      <c r="S156" s="171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</row>
    <row r="157" spans="18:42">
      <c r="R157" s="200"/>
      <c r="S157" s="171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</row>
    <row r="158" spans="18:42">
      <c r="R158" s="200"/>
      <c r="S158" s="171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</row>
    <row r="159" spans="18:42">
      <c r="R159" s="200"/>
      <c r="S159" s="171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</row>
    <row r="160" spans="18:42">
      <c r="R160" s="200"/>
      <c r="S160" s="171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</row>
    <row r="161" spans="18:42">
      <c r="R161" s="200"/>
      <c r="S161" s="171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</row>
    <row r="162" spans="18:42">
      <c r="R162" s="200"/>
      <c r="S162" s="171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</row>
    <row r="163" spans="18:42">
      <c r="R163" s="200"/>
      <c r="S163" s="171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</row>
    <row r="164" spans="18:42">
      <c r="R164" s="200"/>
      <c r="S164" s="171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</row>
    <row r="165" spans="18:42">
      <c r="R165" s="200"/>
      <c r="S165" s="171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</row>
    <row r="166" spans="18:42">
      <c r="R166" s="200"/>
      <c r="S166" s="171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</row>
    <row r="167" spans="18:42">
      <c r="R167" s="200"/>
      <c r="S167" s="171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</row>
    <row r="168" spans="18:42">
      <c r="R168" s="200"/>
      <c r="S168" s="171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</row>
    <row r="169" spans="18:42">
      <c r="R169" s="200"/>
      <c r="S169" s="171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</row>
    <row r="170" spans="18:42">
      <c r="R170" s="200"/>
      <c r="S170" s="171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</row>
    <row r="171" spans="18:42">
      <c r="R171" s="200"/>
      <c r="S171" s="171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</row>
    <row r="172" spans="18:42">
      <c r="R172" s="200"/>
      <c r="S172" s="171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</row>
    <row r="173" spans="18:42">
      <c r="R173" s="200"/>
      <c r="S173" s="171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</row>
    <row r="174" spans="18:42">
      <c r="R174" s="200"/>
      <c r="S174" s="171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</row>
    <row r="175" spans="18:42">
      <c r="R175" s="200"/>
      <c r="S175" s="171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</row>
    <row r="176" spans="18:42">
      <c r="R176" s="200"/>
      <c r="S176" s="171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</row>
    <row r="177" spans="18:42">
      <c r="R177" s="200"/>
      <c r="S177" s="171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</row>
    <row r="178" spans="18:42">
      <c r="R178" s="200"/>
      <c r="S178" s="171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</row>
    <row r="179" spans="18:42">
      <c r="R179" s="200"/>
      <c r="S179" s="171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</row>
    <row r="180" spans="18:42">
      <c r="R180" s="200"/>
      <c r="S180" s="171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</row>
    <row r="181" spans="18:42">
      <c r="R181" s="200"/>
      <c r="S181" s="171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</row>
    <row r="182" spans="18:42">
      <c r="R182" s="200"/>
      <c r="S182" s="171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</row>
    <row r="183" spans="18:42">
      <c r="R183" s="200"/>
      <c r="S183" s="171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</row>
    <row r="184" spans="18:42">
      <c r="R184" s="200"/>
      <c r="S184" s="171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</row>
    <row r="185" spans="18:42">
      <c r="R185" s="200"/>
      <c r="S185" s="171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</row>
    <row r="186" spans="18:42">
      <c r="R186" s="200"/>
      <c r="S186" s="171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</row>
    <row r="187" spans="18:42">
      <c r="R187" s="200"/>
      <c r="S187" s="171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</row>
    <row r="188" spans="18:42">
      <c r="R188" s="200"/>
      <c r="S188" s="171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</row>
    <row r="189" spans="18:42">
      <c r="R189" s="200"/>
      <c r="S189" s="171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</row>
    <row r="190" spans="18:42">
      <c r="R190" s="200"/>
      <c r="S190" s="171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</row>
    <row r="191" spans="18:42">
      <c r="R191" s="200"/>
      <c r="S191" s="171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</row>
    <row r="192" spans="18:42">
      <c r="R192" s="200"/>
      <c r="S192" s="171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</row>
    <row r="193" spans="18:42">
      <c r="R193" s="200"/>
      <c r="S193" s="171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</row>
    <row r="194" spans="18:42">
      <c r="R194" s="200"/>
      <c r="S194" s="171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</row>
    <row r="195" spans="18:42">
      <c r="R195" s="200"/>
      <c r="S195" s="171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</row>
    <row r="196" spans="18:42">
      <c r="R196" s="200"/>
      <c r="S196" s="171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</row>
    <row r="197" spans="18:42">
      <c r="R197" s="200"/>
      <c r="S197" s="171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</row>
    <row r="198" spans="18:42">
      <c r="R198" s="200"/>
      <c r="S198" s="171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</row>
    <row r="199" spans="18:42">
      <c r="R199" s="200"/>
      <c r="S199" s="171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</row>
    <row r="200" spans="18:42">
      <c r="R200" s="200"/>
      <c r="S200" s="171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</row>
    <row r="201" spans="18:42">
      <c r="R201" s="200"/>
      <c r="S201" s="171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</row>
    <row r="202" spans="18:42">
      <c r="R202" s="200"/>
      <c r="S202" s="171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</row>
    <row r="203" spans="18:42">
      <c r="R203" s="200"/>
      <c r="S203" s="171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</row>
    <row r="204" spans="18:42">
      <c r="R204" s="200"/>
      <c r="S204" s="171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</row>
    <row r="205" spans="18:42">
      <c r="R205" s="200"/>
      <c r="S205" s="171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</row>
    <row r="206" spans="18:42">
      <c r="R206" s="200"/>
      <c r="S206" s="171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</row>
    <row r="207" spans="18:42">
      <c r="R207" s="200"/>
      <c r="S207" s="171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</row>
    <row r="208" spans="18:42">
      <c r="R208" s="200"/>
      <c r="S208" s="171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</row>
    <row r="209" spans="18:42">
      <c r="R209" s="200"/>
      <c r="S209" s="171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</row>
    <row r="210" spans="18:42">
      <c r="R210" s="200"/>
      <c r="S210" s="171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</row>
    <row r="211" spans="18:42">
      <c r="R211" s="200"/>
      <c r="S211" s="171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</row>
    <row r="212" spans="18:42">
      <c r="R212" s="200"/>
      <c r="S212" s="171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</row>
    <row r="213" spans="18:42">
      <c r="R213" s="200"/>
      <c r="S213" s="171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</row>
    <row r="214" spans="18:42">
      <c r="R214" s="200"/>
      <c r="S214" s="171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</row>
    <row r="215" spans="18:42">
      <c r="R215" s="200"/>
      <c r="S215" s="171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</row>
    <row r="216" spans="18:42">
      <c r="R216" s="200"/>
      <c r="S216" s="171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</row>
    <row r="217" spans="18:42">
      <c r="R217" s="200"/>
      <c r="S217" s="171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</row>
    <row r="218" spans="18:42">
      <c r="R218" s="200"/>
      <c r="S218" s="171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</row>
    <row r="219" spans="18:42">
      <c r="R219" s="200"/>
      <c r="S219" s="171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</row>
    <row r="220" spans="18:42">
      <c r="R220" s="200"/>
      <c r="S220" s="171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</row>
    <row r="221" spans="18:42">
      <c r="R221" s="200"/>
      <c r="S221" s="171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</row>
    <row r="222" spans="18:42">
      <c r="R222" s="200"/>
      <c r="S222" s="171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</row>
    <row r="223" spans="18:42">
      <c r="R223" s="200"/>
      <c r="S223" s="171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</row>
    <row r="224" spans="18:42">
      <c r="R224" s="200"/>
      <c r="S224" s="171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</row>
    <row r="225" spans="18:42">
      <c r="R225" s="200"/>
      <c r="S225" s="171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</row>
    <row r="226" spans="18:42">
      <c r="R226" s="200"/>
      <c r="S226" s="171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</row>
    <row r="227" spans="18:42">
      <c r="R227" s="200"/>
      <c r="S227" s="171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</row>
    <row r="228" spans="18:42">
      <c r="R228" s="200"/>
      <c r="S228" s="171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</row>
    <row r="229" spans="18:42">
      <c r="R229" s="200"/>
      <c r="S229" s="171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</row>
    <row r="230" spans="18:42">
      <c r="R230" s="200"/>
      <c r="S230" s="171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</row>
    <row r="231" spans="18:42">
      <c r="R231" s="200"/>
      <c r="S231" s="171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</row>
    <row r="232" spans="18:42">
      <c r="R232" s="200"/>
      <c r="S232" s="171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</row>
    <row r="233" spans="18:42">
      <c r="R233" s="200"/>
      <c r="S233" s="171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</row>
    <row r="234" spans="18:42">
      <c r="R234" s="200"/>
      <c r="S234" s="171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</row>
    <row r="235" spans="18:42">
      <c r="R235" s="200"/>
      <c r="S235" s="171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</row>
    <row r="236" spans="18:42">
      <c r="R236" s="200"/>
      <c r="S236" s="171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</row>
    <row r="237" spans="18:42">
      <c r="R237" s="200"/>
      <c r="S237" s="171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</row>
    <row r="238" spans="18:42">
      <c r="R238" s="200"/>
      <c r="S238" s="171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</row>
    <row r="239" spans="18:42">
      <c r="R239" s="200"/>
      <c r="S239" s="171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</row>
    <row r="240" spans="18:42">
      <c r="R240" s="200"/>
      <c r="S240" s="171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</row>
    <row r="241" spans="18:42">
      <c r="R241" s="200"/>
      <c r="S241" s="171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</row>
    <row r="242" spans="18:42">
      <c r="R242" s="200"/>
      <c r="S242" s="171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</row>
    <row r="243" spans="18:42">
      <c r="R243" s="200"/>
      <c r="S243" s="171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</row>
    <row r="244" spans="18:42">
      <c r="R244" s="200"/>
      <c r="S244" s="171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</row>
    <row r="245" spans="18:42">
      <c r="R245" s="200"/>
      <c r="S245" s="171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</row>
    <row r="246" spans="18:42">
      <c r="R246" s="200"/>
      <c r="S246" s="171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</row>
    <row r="247" spans="18:42">
      <c r="R247" s="200"/>
      <c r="S247" s="171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</row>
    <row r="248" spans="18:42">
      <c r="R248" s="200"/>
      <c r="S248" s="171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</row>
    <row r="249" spans="18:42">
      <c r="R249" s="200"/>
      <c r="S249" s="171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</row>
    <row r="250" spans="18:42">
      <c r="R250" s="200"/>
      <c r="S250" s="171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</row>
    <row r="251" spans="18:42">
      <c r="R251" s="200"/>
      <c r="S251" s="171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</row>
    <row r="252" spans="18:42">
      <c r="R252" s="200"/>
      <c r="S252" s="171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</row>
    <row r="253" spans="18:42">
      <c r="R253" s="200"/>
      <c r="S253" s="171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</row>
    <row r="254" spans="18:42">
      <c r="R254" s="200"/>
      <c r="S254" s="171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</row>
    <row r="255" spans="18:42">
      <c r="R255" s="200"/>
      <c r="S255" s="171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</row>
    <row r="256" spans="18:42">
      <c r="R256" s="200"/>
      <c r="S256" s="171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</row>
    <row r="257" spans="18:42">
      <c r="R257" s="200"/>
      <c r="S257" s="171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</row>
    <row r="258" spans="18:42">
      <c r="R258" s="200"/>
      <c r="S258" s="171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</row>
    <row r="259" spans="18:42">
      <c r="R259" s="200"/>
      <c r="S259" s="171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</row>
    <row r="260" spans="18:42">
      <c r="R260" s="200"/>
      <c r="S260" s="171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</row>
    <row r="261" spans="18:42">
      <c r="R261" s="200"/>
      <c r="S261" s="171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</row>
    <row r="262" spans="18:42">
      <c r="R262" s="200"/>
      <c r="S262" s="171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</row>
    <row r="263" spans="18:42">
      <c r="R263" s="200"/>
      <c r="S263" s="171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</row>
    <row r="264" spans="18:42">
      <c r="R264" s="200"/>
      <c r="S264" s="171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</row>
    <row r="265" spans="18:42">
      <c r="R265" s="200"/>
      <c r="S265" s="171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</row>
    <row r="266" spans="18:42">
      <c r="R266" s="200"/>
      <c r="S266" s="171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</row>
    <row r="267" spans="18:42">
      <c r="R267" s="200"/>
      <c r="S267" s="171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</row>
    <row r="268" spans="18:42">
      <c r="R268" s="200"/>
      <c r="S268" s="171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</row>
    <row r="269" spans="18:42">
      <c r="R269" s="200"/>
      <c r="S269" s="171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</row>
    <row r="270" spans="18:42">
      <c r="R270" s="200"/>
      <c r="S270" s="171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</row>
    <row r="271" spans="18:42">
      <c r="R271" s="200"/>
      <c r="S271" s="171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</row>
    <row r="272" spans="18:42">
      <c r="R272" s="200"/>
      <c r="S272" s="171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</row>
    <row r="273" spans="18:42">
      <c r="R273" s="200"/>
      <c r="S273" s="171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</row>
    <row r="274" spans="18:42">
      <c r="R274" s="200"/>
      <c r="S274" s="171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</row>
    <row r="275" spans="18:42">
      <c r="R275" s="200"/>
      <c r="S275" s="171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</row>
    <row r="276" spans="18:42">
      <c r="R276" s="200"/>
      <c r="S276" s="171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</row>
    <row r="277" spans="18:42">
      <c r="R277" s="200"/>
      <c r="S277" s="171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</row>
    <row r="278" spans="18:42">
      <c r="R278" s="200"/>
      <c r="S278" s="171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</row>
    <row r="279" spans="18:42">
      <c r="R279" s="200"/>
      <c r="S279" s="171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</row>
    <row r="280" spans="18:42">
      <c r="R280" s="200"/>
      <c r="S280" s="171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</row>
    <row r="281" spans="18:42">
      <c r="R281" s="200"/>
      <c r="S281" s="171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</row>
    <row r="282" spans="18:42">
      <c r="R282" s="200"/>
      <c r="S282" s="171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</row>
    <row r="283" spans="18:42">
      <c r="R283" s="200"/>
      <c r="S283" s="171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</row>
    <row r="284" spans="18:42">
      <c r="R284" s="200"/>
      <c r="S284" s="171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</row>
    <row r="285" spans="18:42">
      <c r="R285" s="200"/>
      <c r="S285" s="171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</row>
    <row r="286" spans="18:42">
      <c r="R286" s="200"/>
      <c r="S286" s="171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</row>
    <row r="287" spans="18:42">
      <c r="R287" s="200"/>
      <c r="S287" s="171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</row>
    <row r="288" spans="18:42">
      <c r="R288" s="200"/>
      <c r="S288" s="171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</row>
    <row r="289" spans="18:42">
      <c r="R289" s="200"/>
      <c r="S289" s="171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</row>
    <row r="290" spans="18:42">
      <c r="R290" s="200"/>
      <c r="S290" s="171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</row>
    <row r="291" spans="18:42">
      <c r="R291" s="200"/>
      <c r="S291" s="171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</row>
    <row r="292" spans="18:42">
      <c r="R292" s="200"/>
      <c r="S292" s="171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</row>
    <row r="293" spans="18:42">
      <c r="R293" s="200"/>
      <c r="S293" s="171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</row>
    <row r="294" spans="18:42">
      <c r="R294" s="200"/>
      <c r="S294" s="171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</row>
    <row r="295" spans="18:42">
      <c r="R295" s="200"/>
      <c r="S295" s="171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</row>
    <row r="296" spans="18:42">
      <c r="R296" s="200"/>
      <c r="S296" s="171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</row>
    <row r="297" spans="18:42">
      <c r="R297" s="200"/>
      <c r="S297" s="171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</row>
    <row r="298" spans="18:42">
      <c r="R298" s="200"/>
      <c r="S298" s="171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</row>
    <row r="299" spans="18:42">
      <c r="R299" s="200"/>
      <c r="S299" s="171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</row>
    <row r="300" spans="18:42">
      <c r="R300" s="200"/>
      <c r="S300" s="171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</row>
    <row r="301" spans="18:42">
      <c r="R301" s="200"/>
      <c r="S301" s="171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</row>
    <row r="302" spans="18:42">
      <c r="R302" s="200"/>
      <c r="S302" s="171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</row>
    <row r="303" spans="18:42">
      <c r="R303" s="200"/>
      <c r="S303" s="171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</row>
    <row r="304" spans="18:42">
      <c r="R304" s="200"/>
      <c r="S304" s="171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</row>
    <row r="305" spans="18:42">
      <c r="R305" s="200"/>
      <c r="S305" s="171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</row>
    <row r="306" spans="18:42">
      <c r="R306" s="200"/>
      <c r="S306" s="171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</row>
    <row r="307" spans="18:42">
      <c r="R307" s="200"/>
      <c r="S307" s="171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</row>
    <row r="308" spans="18:42">
      <c r="R308" s="200"/>
      <c r="S308" s="171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</row>
    <row r="309" spans="18:42">
      <c r="R309" s="200"/>
      <c r="S309" s="171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</row>
    <row r="310" spans="18:42">
      <c r="R310" s="200"/>
      <c r="S310" s="171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</row>
    <row r="311" spans="18:42">
      <c r="R311" s="200"/>
      <c r="S311" s="171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</row>
    <row r="312" spans="18:42">
      <c r="R312" s="200"/>
      <c r="S312" s="171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</row>
    <row r="313" spans="18:42">
      <c r="R313" s="200"/>
      <c r="S313" s="171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</row>
    <row r="314" spans="18:42">
      <c r="R314" s="200"/>
      <c r="S314" s="171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</row>
    <row r="315" spans="18:42">
      <c r="R315" s="200"/>
      <c r="S315" s="171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</row>
    <row r="316" spans="18:42">
      <c r="R316" s="200"/>
      <c r="S316" s="171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</row>
    <row r="317" spans="18:42">
      <c r="R317" s="200"/>
      <c r="S317" s="171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</row>
    <row r="318" spans="18:42">
      <c r="R318" s="200"/>
      <c r="S318" s="171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</row>
    <row r="319" spans="18:42">
      <c r="R319" s="200"/>
      <c r="S319" s="171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</row>
    <row r="320" spans="18:42">
      <c r="R320" s="200"/>
      <c r="S320" s="171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</row>
    <row r="321" spans="18:42">
      <c r="R321" s="200"/>
      <c r="S321" s="171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</row>
    <row r="322" spans="18:42">
      <c r="R322" s="200"/>
      <c r="S322" s="171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</row>
    <row r="323" spans="18:42">
      <c r="R323" s="200"/>
      <c r="S323" s="171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</row>
    <row r="324" spans="18:42">
      <c r="R324" s="200"/>
      <c r="S324" s="171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</row>
    <row r="325" spans="18:42">
      <c r="R325" s="200"/>
      <c r="S325" s="171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</row>
    <row r="326" spans="18:42">
      <c r="R326" s="200"/>
      <c r="S326" s="171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</row>
    <row r="327" spans="18:42">
      <c r="R327" s="200"/>
      <c r="S327" s="171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</row>
    <row r="328" spans="18:42">
      <c r="R328" s="200"/>
      <c r="S328" s="171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</row>
    <row r="329" spans="18:42">
      <c r="R329" s="200"/>
      <c r="S329" s="171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</row>
    <row r="330" spans="18:42">
      <c r="R330" s="200"/>
      <c r="S330" s="171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</row>
    <row r="331" spans="18:42">
      <c r="R331" s="200"/>
      <c r="S331" s="171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</row>
    <row r="332" spans="18:42">
      <c r="R332" s="200"/>
      <c r="S332" s="171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</row>
    <row r="333" spans="18:42">
      <c r="R333" s="200"/>
      <c r="S333" s="171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</row>
    <row r="334" spans="18:42">
      <c r="R334" s="200"/>
      <c r="S334" s="171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</row>
    <row r="335" spans="18:42">
      <c r="R335" s="200"/>
      <c r="S335" s="171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</row>
    <row r="336" spans="18:42">
      <c r="R336" s="200"/>
      <c r="S336" s="171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</row>
  </sheetData>
  <sheetProtection algorithmName="SHA-512" hashValue="/G0cjC3B8wgYEtaTCd21bJ/zVPldzhskdl/8uiuG+oKt857TU4DwVnBXrdtBYVzJ1FJCcB5zWCf7viCzgKkgjw==" saltValue="gpTCfhn3OCwEeI7k0k/B/A==" spinCount="100000" sheet="1" objects="1" scenarios="1" selectLockedCells="1"/>
  <mergeCells count="59">
    <mergeCell ref="S26:AC27"/>
    <mergeCell ref="E8:K8"/>
    <mergeCell ref="E3:K3"/>
    <mergeCell ref="E4:K4"/>
    <mergeCell ref="E5:K5"/>
    <mergeCell ref="E6:K6"/>
    <mergeCell ref="E7:K7"/>
    <mergeCell ref="M9:Q9"/>
    <mergeCell ref="P19:Q19"/>
    <mergeCell ref="P20:Q20"/>
    <mergeCell ref="P21:Q21"/>
    <mergeCell ref="P22:Q22"/>
    <mergeCell ref="P23:Q23"/>
    <mergeCell ref="P24:Q24"/>
    <mergeCell ref="P25:Q25"/>
    <mergeCell ref="P26:Q26"/>
    <mergeCell ref="L1:Q1"/>
    <mergeCell ref="C16:D16"/>
    <mergeCell ref="P16:Q16"/>
    <mergeCell ref="P17:Q17"/>
    <mergeCell ref="P18:Q18"/>
    <mergeCell ref="E9:K9"/>
    <mergeCell ref="E10:K10"/>
    <mergeCell ref="E11:K11"/>
    <mergeCell ref="E12:K12"/>
    <mergeCell ref="M4:P4"/>
    <mergeCell ref="N5:Q5"/>
    <mergeCell ref="M7:O7"/>
    <mergeCell ref="P7:Q7"/>
    <mergeCell ref="M3:O3"/>
    <mergeCell ref="P27:Q27"/>
    <mergeCell ref="P28:Q28"/>
    <mergeCell ref="P29:Q29"/>
    <mergeCell ref="P30:Q30"/>
    <mergeCell ref="P31:Q31"/>
    <mergeCell ref="P39:Q39"/>
    <mergeCell ref="C44:D44"/>
    <mergeCell ref="P44:Q44"/>
    <mergeCell ref="P34:Q34"/>
    <mergeCell ref="P35:Q35"/>
    <mergeCell ref="P36:Q36"/>
    <mergeCell ref="P37:Q37"/>
    <mergeCell ref="P38:Q38"/>
    <mergeCell ref="T3:T4"/>
    <mergeCell ref="P55:Q55"/>
    <mergeCell ref="B58:G59"/>
    <mergeCell ref="B61:H61"/>
    <mergeCell ref="P45:Q45"/>
    <mergeCell ref="P46:Q46"/>
    <mergeCell ref="P47:Q47"/>
    <mergeCell ref="P48:Q48"/>
    <mergeCell ref="P49:Q49"/>
    <mergeCell ref="P54:Q54"/>
    <mergeCell ref="P50:Q50"/>
    <mergeCell ref="P51:Q51"/>
    <mergeCell ref="P52:Q52"/>
    <mergeCell ref="P53:Q53"/>
    <mergeCell ref="P32:Q32"/>
    <mergeCell ref="P33:Q33"/>
  </mergeCells>
  <conditionalFormatting sqref="F46:F55">
    <cfRule type="cellIs" dxfId="6" priority="2" operator="greaterThan">
      <formula>14</formula>
    </cfRule>
  </conditionalFormatting>
  <conditionalFormatting sqref="G19:G39 F40:F41">
    <cfRule type="cellIs" dxfId="5" priority="27" stopIfTrue="1" operator="equal">
      <formula>0</formula>
    </cfRule>
    <cfRule type="cellIs" dxfId="4" priority="28" stopIfTrue="1" operator="notBetween">
      <formula>#REF!</formula>
      <formula>#REF!</formula>
    </cfRule>
  </conditionalFormatting>
  <conditionalFormatting sqref="M19:M39 L40">
    <cfRule type="expression" dxfId="3" priority="29" stopIfTrue="1">
      <formula>AND(L19&gt;0,L19&lt;#REF!)</formula>
    </cfRule>
  </conditionalFormatting>
  <conditionalFormatting sqref="N46:N55">
    <cfRule type="cellIs" dxfId="2" priority="1" operator="greaterThan">
      <formula>1.25</formula>
    </cfRule>
  </conditionalFormatting>
  <conditionalFormatting sqref="O43:P43">
    <cfRule type="cellIs" dxfId="1" priority="23" stopIfTrue="1" operator="notEqual">
      <formula>""</formula>
    </cfRule>
  </conditionalFormatting>
  <conditionalFormatting sqref="P56:P58">
    <cfRule type="cellIs" dxfId="0" priority="18" stopIfTrue="1" operator="notEqual">
      <formula>""</formula>
    </cfRule>
  </conditionalFormatting>
  <dataValidations count="2">
    <dataValidation type="list" operator="equal" allowBlank="1" showInputMessage="1" showErrorMessage="1" errorTitle="Dämmstärke" error="Wählen Sie aus der Liste eine mögliche Dämmstärke._x000a_Für andere Dämmstärken wenden Sie sich an unsere Ingenieure." sqref="M19:M39 L40" xr:uid="{00000000-0002-0000-0600-000000000000}">
      <formula1>#REF!</formula1>
    </dataValidation>
    <dataValidation operator="equal" allowBlank="1" showInputMessage="1" showErrorMessage="1" errorTitle="Dämmstärke" error="Wählen Sie aus der Liste eine mögliche Dämmstärke._x000a_Für andere Dämmstärken wenden Sie sich an unsere Ingenieure." sqref="N46:N55" xr:uid="{00000000-0002-0000-0600-000001000000}"/>
  </dataValidations>
  <hyperlinks>
    <hyperlink ref="S26:AC27" r:id="rId1" display="Envoyez ce formulaire de demande avec le délai de traitement souhaité à info@bewehrungstechnik.ch. Les ingénieurs de Debrunner Acifer Bewehrungstechnik vous contacteront rapidement afin de vous soumettre une proposition." xr:uid="{00000000-0004-0000-0600-000000000000}"/>
    <hyperlink ref="T3:T4" location="'Page de démarrage'!A1" display="retour à la page de démarrage" xr:uid="{00000000-0004-0000-0600-000001000000}"/>
  </hyperlinks>
  <pageMargins left="0.70866141732283472" right="0.31496062992125984" top="0.39370078740157483" bottom="0.39370078740157483" header="0.31496062992125984" footer="0.31496062992125984"/>
  <pageSetup paperSize="9" scale="83" orientation="portrait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6DFC7B8-7C30-42C2-94E6-450B6D65C5B7}">
          <x14:formula1>
            <xm:f>Daten!$M$3:$M$4</xm:f>
          </x14:formula1>
          <xm:sqref>C46:C55</xm:sqref>
        </x14:dataValidation>
        <x14:dataValidation type="list" allowBlank="1" showInputMessage="1" showErrorMessage="1" xr:uid="{795275A8-02F0-460B-85A5-2766EEE190DE}">
          <x14:formula1>
            <xm:f>Daten!$A$4:$A$10</xm:f>
          </x14:formula1>
          <xm:sqref>D46:D55</xm:sqref>
        </x14:dataValidation>
        <x14:dataValidation type="list" allowBlank="1" showInputMessage="1" showErrorMessage="1" xr:uid="{76A6F051-95CA-4CA9-B562-7FE162C52BA8}">
          <x14:formula1>
            <xm:f>Daten!$F$4:$F$7</xm:f>
          </x14:formula1>
          <xm:sqref>F46:F55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11"/>
  <sheetViews>
    <sheetView workbookViewId="0">
      <selection activeCell="H23" sqref="H23"/>
    </sheetView>
  </sheetViews>
  <sheetFormatPr baseColWidth="10" defaultColWidth="11.42578125" defaultRowHeight="12.75"/>
  <cols>
    <col min="1" max="1" width="4" customWidth="1"/>
    <col min="2" max="2" width="11.28515625" customWidth="1"/>
    <col min="3" max="3" width="2.85546875" customWidth="1"/>
    <col min="4" max="4" width="3.140625" customWidth="1"/>
    <col min="7" max="7" width="5.28515625" customWidth="1"/>
    <col min="9" max="9" width="13.42578125" customWidth="1"/>
    <col min="10" max="10" width="16.7109375" bestFit="1" customWidth="1"/>
    <col min="11" max="11" width="18.5703125" bestFit="1" customWidth="1"/>
  </cols>
  <sheetData>
    <row r="1" spans="1:13">
      <c r="A1" s="231" t="s">
        <v>68</v>
      </c>
      <c r="B1" s="232"/>
      <c r="C1" s="232"/>
    </row>
    <row r="3" spans="1:13" s="231" customFormat="1">
      <c r="A3" s="233" t="s">
        <v>71</v>
      </c>
      <c r="C3" s="231" t="s">
        <v>72</v>
      </c>
      <c r="F3" s="234" t="s">
        <v>77</v>
      </c>
      <c r="G3" s="234" t="s">
        <v>8</v>
      </c>
      <c r="H3" s="234" t="s">
        <v>75</v>
      </c>
      <c r="I3" s="234" t="s">
        <v>76</v>
      </c>
      <c r="J3" s="234" t="s">
        <v>78</v>
      </c>
      <c r="K3" s="234" t="s">
        <v>79</v>
      </c>
      <c r="M3" s="232" t="s">
        <v>71</v>
      </c>
    </row>
    <row r="4" spans="1:13">
      <c r="A4" s="235" t="s">
        <v>6</v>
      </c>
      <c r="B4" s="232" t="s">
        <v>73</v>
      </c>
      <c r="C4" s="232" t="s">
        <v>74</v>
      </c>
      <c r="D4" s="235" t="s">
        <v>6</v>
      </c>
      <c r="E4" s="232" t="s">
        <v>73</v>
      </c>
      <c r="F4">
        <v>8</v>
      </c>
      <c r="G4">
        <v>29</v>
      </c>
      <c r="H4">
        <v>55</v>
      </c>
      <c r="I4">
        <v>112</v>
      </c>
      <c r="J4">
        <v>100</v>
      </c>
      <c r="K4">
        <v>150</v>
      </c>
      <c r="M4" s="232" t="s">
        <v>72</v>
      </c>
    </row>
    <row r="5" spans="1:13">
      <c r="A5" s="235" t="s">
        <v>52</v>
      </c>
      <c r="B5" s="232" t="s">
        <v>73</v>
      </c>
      <c r="C5" s="232" t="s">
        <v>74</v>
      </c>
      <c r="D5" s="235" t="s">
        <v>52</v>
      </c>
      <c r="E5" s="232" t="s">
        <v>73</v>
      </c>
      <c r="F5">
        <v>10</v>
      </c>
      <c r="G5">
        <v>36</v>
      </c>
      <c r="H5">
        <v>70</v>
      </c>
      <c r="I5">
        <v>142</v>
      </c>
      <c r="J5">
        <v>150</v>
      </c>
      <c r="K5">
        <v>300</v>
      </c>
    </row>
    <row r="6" spans="1:13">
      <c r="A6" s="235" t="s">
        <v>57</v>
      </c>
      <c r="B6" s="232" t="s">
        <v>73</v>
      </c>
      <c r="C6" s="232" t="s">
        <v>74</v>
      </c>
      <c r="D6" s="235" t="s">
        <v>57</v>
      </c>
      <c r="E6" s="232" t="s">
        <v>73</v>
      </c>
      <c r="F6">
        <v>12</v>
      </c>
      <c r="G6">
        <v>36</v>
      </c>
      <c r="H6">
        <v>85</v>
      </c>
      <c r="I6">
        <v>172</v>
      </c>
      <c r="J6">
        <v>200</v>
      </c>
      <c r="K6">
        <v>450</v>
      </c>
    </row>
    <row r="7" spans="1:13">
      <c r="A7" s="235" t="s">
        <v>58</v>
      </c>
      <c r="B7" s="232" t="s">
        <v>73</v>
      </c>
      <c r="C7" s="232" t="s">
        <v>74</v>
      </c>
      <c r="D7" s="235" t="s">
        <v>58</v>
      </c>
      <c r="E7" s="232" t="s">
        <v>73</v>
      </c>
      <c r="F7">
        <v>14</v>
      </c>
      <c r="G7">
        <v>44</v>
      </c>
      <c r="H7">
        <v>115</v>
      </c>
      <c r="I7">
        <v>202</v>
      </c>
      <c r="J7">
        <v>250</v>
      </c>
      <c r="K7">
        <v>600</v>
      </c>
    </row>
    <row r="8" spans="1:13">
      <c r="A8" s="235" t="s">
        <v>70</v>
      </c>
      <c r="B8" s="232" t="s">
        <v>73</v>
      </c>
      <c r="C8" s="232" t="s">
        <v>74</v>
      </c>
      <c r="D8" s="235" t="s">
        <v>70</v>
      </c>
      <c r="E8" s="232" t="s">
        <v>73</v>
      </c>
      <c r="H8">
        <v>145</v>
      </c>
      <c r="I8">
        <v>222</v>
      </c>
      <c r="J8">
        <v>300</v>
      </c>
    </row>
    <row r="9" spans="1:13">
      <c r="A9" s="235" t="s">
        <v>69</v>
      </c>
      <c r="B9" s="232" t="s">
        <v>73</v>
      </c>
      <c r="C9" s="232" t="s">
        <v>74</v>
      </c>
      <c r="D9" s="235" t="s">
        <v>69</v>
      </c>
      <c r="E9" s="232" t="s">
        <v>73</v>
      </c>
      <c r="H9">
        <v>155</v>
      </c>
      <c r="I9">
        <v>242</v>
      </c>
      <c r="J9">
        <v>400</v>
      </c>
    </row>
    <row r="10" spans="1:13">
      <c r="A10" s="235" t="s">
        <v>198</v>
      </c>
      <c r="B10" s="232" t="s">
        <v>73</v>
      </c>
      <c r="C10" s="232" t="s">
        <v>74</v>
      </c>
      <c r="D10" s="235" t="s">
        <v>198</v>
      </c>
      <c r="E10" s="232" t="s">
        <v>73</v>
      </c>
      <c r="H10">
        <v>175</v>
      </c>
      <c r="J10">
        <v>500</v>
      </c>
    </row>
    <row r="11" spans="1:13">
      <c r="H11">
        <v>225</v>
      </c>
    </row>
  </sheetData>
  <sheetProtection sheet="1" objects="1" scenarios="1" selectLockedCells="1" selectUnlockedCells="1"/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83acd38-8a01-461b-9c5c-81de8534533b" xsi:nil="true"/>
    <lcf76f155ced4ddcb4097134ff3c332f xmlns="18a7340e-d861-4761-a826-0672ec2c91c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FDB88C08E5034CB919637EF3F961B6" ma:contentTypeVersion="19" ma:contentTypeDescription="Crée un document." ma:contentTypeScope="" ma:versionID="be80d804107532653d0392d8e258c8c4">
  <xsd:schema xmlns:xsd="http://www.w3.org/2001/XMLSchema" xmlns:xs="http://www.w3.org/2001/XMLSchema" xmlns:p="http://schemas.microsoft.com/office/2006/metadata/properties" xmlns:ns2="18a7340e-d861-4761-a826-0672ec2c91c0" xmlns:ns3="683acd38-8a01-461b-9c5c-81de8534533b" targetNamespace="http://schemas.microsoft.com/office/2006/metadata/properties" ma:root="true" ma:fieldsID="43c99f0788a32e67f2daffa2a894f809" ns2:_="" ns3:_="">
    <xsd:import namespace="18a7340e-d861-4761-a826-0672ec2c91c0"/>
    <xsd:import namespace="683acd38-8a01-461b-9c5c-81de853453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a7340e-d861-4761-a826-0672ec2c91c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alises d’images" ma:readOnly="false" ma:fieldId="{5cf76f15-5ced-4ddc-b409-7134ff3c332f}" ma:taxonomyMulti="true" ma:sspId="18585dd9-08bf-4ae9-865e-f47d7bdc18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3acd38-8a01-461b-9c5c-81de8534533b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8afff05e-69fb-446e-a216-d512094f7bff}" ma:internalName="TaxCatchAll" ma:showField="CatchAllData" ma:web="683acd38-8a01-461b-9c5c-81de853453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B52785A-A8D1-4C95-B417-D33C49C6EE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314DC59-3782-450C-860A-FBDFF3EDA1A0}">
  <ds:schemaRefs>
    <ds:schemaRef ds:uri="http://schemas.microsoft.com/office/2006/documentManagement/types"/>
    <ds:schemaRef ds:uri="http://purl.org/dc/elements/1.1/"/>
    <ds:schemaRef ds:uri="http://purl.org/dc/terms/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18a7340e-d861-4761-a826-0672ec2c91c0"/>
    <ds:schemaRef ds:uri="http://www.w3.org/XML/1998/namespace"/>
    <ds:schemaRef ds:uri="683acd38-8a01-461b-9c5c-81de8534533b"/>
  </ds:schemaRefs>
</ds:datastoreItem>
</file>

<file path=customXml/itemProps3.xml><?xml version="1.0" encoding="utf-8"?>
<ds:datastoreItem xmlns:ds="http://schemas.openxmlformats.org/officeDocument/2006/customXml" ds:itemID="{C09D8CDC-8A83-4BE3-BD64-E5C95EEECAE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8a7340e-d861-4761-a826-0672ec2c91c0"/>
    <ds:schemaRef ds:uri="683acd38-8a01-461b-9c5c-81de853453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6</vt:i4>
      </vt:variant>
    </vt:vector>
  </HeadingPairs>
  <TitlesOfParts>
    <vt:vector size="14" baseType="lpstr">
      <vt:lpstr>Page de démarrage</vt:lpstr>
      <vt:lpstr>ACITOP p.1</vt:lpstr>
      <vt:lpstr>ACITOP p.2</vt:lpstr>
      <vt:lpstr>PYRATOP p.1</vt:lpstr>
      <vt:lpstr>PYRATOP p.2</vt:lpstr>
      <vt:lpstr>Types spéciaux (commande)</vt:lpstr>
      <vt:lpstr>Types spéciaux (demande)</vt:lpstr>
      <vt:lpstr>Daten</vt:lpstr>
      <vt:lpstr>'ACITOP p.1'!Zone_d_impression</vt:lpstr>
      <vt:lpstr>'ACITOP p.2'!Zone_d_impression</vt:lpstr>
      <vt:lpstr>'PYRATOP p.1'!Zone_d_impression</vt:lpstr>
      <vt:lpstr>'PYRATOP p.2'!Zone_d_impression</vt:lpstr>
      <vt:lpstr>'Types spéciaux (commande)'!Zone_d_impression</vt:lpstr>
      <vt:lpstr>'Types spéciaux (demande)'!Zone_d_impression</vt:lpstr>
    </vt:vector>
  </TitlesOfParts>
  <Company>D&amp;A Management u. Beratung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AP54006</dc:creator>
  <cp:lastModifiedBy>Gustav Giczi</cp:lastModifiedBy>
  <cp:lastPrinted>2025-09-23T16:01:51Z</cp:lastPrinted>
  <dcterms:created xsi:type="dcterms:W3CDTF">2010-08-03T15:35:40Z</dcterms:created>
  <dcterms:modified xsi:type="dcterms:W3CDTF">2025-09-25T08:37:28Z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0x01010069FDB88C08E5034CB919637EF3F961B6</vt:lpwstr>
  </property>
  <property fmtid="{D5CDD505-2E9C-101B-9397-08002B2CF9AE}" pid="3" name="MediaServiceImageTags">
    <vt:lpwstr/>
  </property>
</Properties>
</file>