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18"/>
  <workbookPr/>
  <mc:AlternateContent xmlns:mc="http://schemas.openxmlformats.org/markup-compatibility/2006">
    <mc:Choice Requires="x15">
      <x15ac:absPath xmlns:x15ac="http://schemas.microsoft.com/office/spreadsheetml/2010/11/ac" url="https://kloeco.sharepoint.com/sites/CH_DABT_PM_PBB/Shared Documents/Produkte/PYRA-X/PYRATOP/Bestelllisten/"/>
    </mc:Choice>
  </mc:AlternateContent>
  <xr:revisionPtr revIDLastSave="150" documentId="13_ncr:1_{62BD1DDA-1D70-49D4-88E6-B312FE837369}" xr6:coauthVersionLast="47" xr6:coauthVersionMax="47" xr10:uidLastSave="{F3FCF021-D130-4812-9E9B-62B239B9C793}"/>
  <workbookProtection workbookAlgorithmName="SHA-512" workbookHashValue="/QpQfIZ+hkGh7eYrVoWyaiuaUpnJx0o40Y778RzbhtS35uBEcd9awK7nv4IVoUpLWGvc1mxwvF9391w07nFIbQ==" workbookSaltValue="nvpMALDDNreT0wz2wo/FVg==" workbookSpinCount="100000" lockStructure="1"/>
  <bookViews>
    <workbookView xWindow="28680" yWindow="-120" windowWidth="29040" windowHeight="15720" tabRatio="801" firstSheet="5" xr2:uid="{00000000-000D-0000-FFFF-FFFF00000000}"/>
  </bookViews>
  <sheets>
    <sheet name="STARTSEITE" sheetId="5" r:id="rId1"/>
    <sheet name="ACITOP S.1" sheetId="6" r:id="rId2"/>
    <sheet name="ACITOP S.2" sheetId="7" r:id="rId3"/>
    <sheet name="PYRATOP S.1" sheetId="4" r:id="rId4"/>
    <sheet name="PYRATOP S.2" sheetId="11" r:id="rId5"/>
    <sheet name="Sondertypen (Bestellformular)" sheetId="8" r:id="rId6"/>
    <sheet name="Sondertypen (Anfrageformular)" sheetId="10" r:id="rId7"/>
    <sheet name="Daten" sheetId="9" state="hidden" r:id="rId8"/>
  </sheets>
  <definedNames>
    <definedName name="_xlnm.Print_Area" localSheetId="1">'ACITOP S.1'!$A$1:$Q$53</definedName>
    <definedName name="_xlnm.Print_Area" localSheetId="2">'ACITOP S.2'!$A$1:$AA$57</definedName>
    <definedName name="_xlnm.Print_Area" localSheetId="3">'PYRATOP S.1'!$A$1:$P$63</definedName>
    <definedName name="_xlnm.Print_Area" localSheetId="4">'PYRATOP S.2'!$A$1:$P$53</definedName>
    <definedName name="_xlnm.Print_Area" localSheetId="6">'Sondertypen (Anfrageformular)'!$A$1:$Q$59</definedName>
    <definedName name="_xlnm.Print_Area" localSheetId="5">'Sondertypen (Bestellformular)'!$A$1:$AB$61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27" i="11" l="1"/>
  <c r="O26" i="11"/>
  <c r="O47" i="11"/>
  <c r="O46" i="11"/>
  <c r="O28" i="11"/>
  <c r="O29" i="11"/>
  <c r="O48" i="11"/>
  <c r="O49" i="11"/>
  <c r="O57" i="4"/>
  <c r="O56" i="4"/>
  <c r="O37" i="4" l="1"/>
  <c r="O36" i="4"/>
  <c r="O35" i="4"/>
  <c r="O34" i="4"/>
  <c r="O45" i="11" l="1"/>
  <c r="O44" i="11"/>
  <c r="O43" i="11"/>
  <c r="O42" i="11"/>
  <c r="O41" i="11"/>
  <c r="O40" i="11"/>
  <c r="O39" i="11"/>
  <c r="O38" i="11"/>
  <c r="O25" i="11"/>
  <c r="O24" i="11"/>
  <c r="O23" i="11"/>
  <c r="O22" i="11"/>
  <c r="O21" i="11"/>
  <c r="O20" i="11"/>
  <c r="O19" i="11"/>
  <c r="O18" i="11"/>
  <c r="O55" i="4" l="1"/>
  <c r="O54" i="4"/>
  <c r="C48" i="8" l="1" a="1"/>
  <c r="C48" i="8" s="1"/>
  <c r="H48" i="8" l="1"/>
  <c r="W48" i="8" s="1"/>
  <c r="Z32" i="7" l="1"/>
  <c r="P44" i="6"/>
  <c r="P35" i="6"/>
  <c r="P36" i="6"/>
  <c r="P26" i="6"/>
  <c r="T47" i="10" l="1"/>
  <c r="T48" i="10"/>
  <c r="T49" i="10"/>
  <c r="T50" i="10"/>
  <c r="T51" i="10"/>
  <c r="T52" i="10"/>
  <c r="T53" i="10"/>
  <c r="T54" i="10"/>
  <c r="S47" i="10"/>
  <c r="S48" i="10"/>
  <c r="S49" i="10"/>
  <c r="S50" i="10"/>
  <c r="S51" i="10"/>
  <c r="S52" i="10"/>
  <c r="S53" i="10"/>
  <c r="S54" i="10"/>
  <c r="T46" i="10"/>
  <c r="S46" i="10" l="1"/>
  <c r="M48" i="10"/>
  <c r="M49" i="10"/>
  <c r="M50" i="10"/>
  <c r="M51" i="10"/>
  <c r="M52" i="10"/>
  <c r="M53" i="10"/>
  <c r="M54" i="10"/>
  <c r="M55" i="10"/>
  <c r="M47" i="10"/>
  <c r="M46" i="10"/>
  <c r="H58" i="8" l="1"/>
  <c r="W58" i="8" s="1"/>
  <c r="W45" i="8" l="1"/>
  <c r="S45" i="8" l="1"/>
  <c r="U45" i="8"/>
  <c r="S46" i="8"/>
  <c r="U46" i="8"/>
  <c r="S47" i="8"/>
  <c r="U47" i="8"/>
  <c r="U44" i="8"/>
  <c r="E47" i="8" l="1"/>
  <c r="E46" i="8"/>
  <c r="E45" i="8"/>
  <c r="P55" i="10"/>
  <c r="P48" i="10"/>
  <c r="P49" i="10"/>
  <c r="P50" i="10"/>
  <c r="P51" i="10"/>
  <c r="P52" i="10"/>
  <c r="P53" i="10"/>
  <c r="P54" i="10"/>
  <c r="P47" i="10"/>
  <c r="P46" i="10"/>
  <c r="O50" i="4" l="1"/>
  <c r="O21" i="4"/>
  <c r="O20" i="4"/>
  <c r="O19" i="4"/>
  <c r="O18" i="4"/>
  <c r="P29" i="6" l="1"/>
  <c r="U54" i="8" l="1"/>
  <c r="P21" i="6"/>
  <c r="S57" i="8"/>
  <c r="S56" i="8"/>
  <c r="S55" i="8"/>
  <c r="S54" i="8"/>
  <c r="S44" i="8"/>
  <c r="U57" i="8"/>
  <c r="U56" i="8"/>
  <c r="U55" i="8"/>
  <c r="E57" i="8"/>
  <c r="E56" i="8"/>
  <c r="E55" i="8"/>
  <c r="C56" i="8"/>
  <c r="C55" i="8"/>
  <c r="C57" i="8"/>
  <c r="C54" i="8"/>
  <c r="W55" i="8"/>
  <c r="W44" i="8"/>
  <c r="P18" i="6"/>
  <c r="W57" i="8"/>
  <c r="W56" i="8"/>
  <c r="W54" i="8"/>
  <c r="W46" i="8"/>
  <c r="W47" i="8"/>
  <c r="E44" i="8"/>
  <c r="AA57" i="8"/>
  <c r="AA56" i="8"/>
  <c r="AA55" i="8"/>
  <c r="AA54" i="8"/>
  <c r="AA47" i="8"/>
  <c r="AA46" i="8"/>
  <c r="AA45" i="8"/>
  <c r="AA44" i="8"/>
  <c r="Z53" i="7"/>
  <c r="Z52" i="7"/>
  <c r="Z44" i="7"/>
  <c r="Z43" i="7"/>
  <c r="Z35" i="7"/>
  <c r="Z34" i="7"/>
  <c r="Z33" i="7"/>
  <c r="Z31" i="7"/>
  <c r="Z23" i="7"/>
  <c r="Z22" i="7"/>
  <c r="Z21" i="7"/>
  <c r="Z20" i="7"/>
  <c r="Z19" i="7"/>
  <c r="Z18" i="7"/>
  <c r="P39" i="6"/>
  <c r="P38" i="6"/>
  <c r="P45" i="6"/>
  <c r="P22" i="6"/>
  <c r="P23" i="6"/>
  <c r="P24" i="6"/>
  <c r="P25" i="6"/>
  <c r="P47" i="6"/>
  <c r="P46" i="6"/>
  <c r="P43" i="6"/>
  <c r="P42" i="6"/>
  <c r="P41" i="6"/>
  <c r="P40" i="6"/>
  <c r="P37" i="6"/>
  <c r="P34" i="6"/>
  <c r="P33" i="6"/>
  <c r="P32" i="6"/>
  <c r="P31" i="6"/>
  <c r="P30" i="6"/>
  <c r="P28" i="6"/>
  <c r="P27" i="6"/>
  <c r="P20" i="6"/>
  <c r="P19" i="6"/>
  <c r="O51" i="4"/>
  <c r="O52" i="4"/>
  <c r="O53" i="4"/>
  <c r="O58" i="4"/>
  <c r="O59" i="4"/>
  <c r="O32" i="4"/>
  <c r="O27" i="4"/>
  <c r="O40" i="4"/>
  <c r="O39" i="4"/>
  <c r="O31" i="4"/>
  <c r="O30" i="4"/>
  <c r="O26" i="4"/>
  <c r="O25" i="4"/>
  <c r="O22" i="4"/>
  <c r="O33" i="4"/>
  <c r="O28" i="4"/>
  <c r="O23" i="4"/>
  <c r="O38" i="4"/>
  <c r="O29" i="4"/>
  <c r="O24" i="4"/>
  <c r="E5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Pascal Pfister</author>
    <author>Pfister Pascal</author>
  </authors>
  <commentList>
    <comment ref="L42" authorId="0" shapeId="0" xr:uid="{00000000-0006-0000-0400-000001000000}">
      <text>
        <r>
          <rPr>
            <b/>
            <sz val="9"/>
            <color indexed="81"/>
            <rFont val="Segoe UI"/>
            <family val="2"/>
          </rPr>
          <t>Falls A &gt; E werden analog zum TYP BD zwei Kasten mit der Breite F verwendet (Bedingung: A&gt;2xF)</t>
        </r>
      </text>
    </comment>
    <comment ref="P42" authorId="0" shapeId="0" xr:uid="{00000000-0006-0000-0400-000002000000}">
      <text>
        <r>
          <rPr>
            <b/>
            <sz val="9"/>
            <color indexed="81"/>
            <rFont val="Segoe UI"/>
            <family val="2"/>
          </rPr>
          <t>Die Verankerungslänge C ist abhängig von der Kastenlänge. I.d.R. gilt C max = Länge/2</t>
        </r>
      </text>
    </comment>
    <comment ref="Y42" authorId="1" shapeId="0" xr:uid="{00000000-0006-0000-0400-000003000000}">
      <text>
        <r>
          <rPr>
            <b/>
            <sz val="8"/>
            <color indexed="81"/>
            <rFont val="Tahoma"/>
            <family val="2"/>
          </rPr>
          <t>min.  0.83 m  (Konsoltyp min. 0.30 m)
max. 1.25 m</t>
        </r>
      </text>
    </comment>
    <comment ref="F44" authorId="1" shapeId="0" xr:uid="{00000000-0006-0000-0400-000004000000}">
      <text>
        <r>
          <rPr>
            <b/>
            <sz val="8"/>
            <color indexed="81"/>
            <rFont val="Tahoma"/>
            <family val="2"/>
          </rPr>
          <t>Die Freigabe der Sondertypen erfolgt mit der Bekanntgabe dieser Typenbezeichnung durch das Debrunner Acifer Ingenieurteam</t>
        </r>
      </text>
    </comment>
    <comment ref="F45" authorId="1" shapeId="0" xr:uid="{00000000-0006-0000-0400-000005000000}">
      <text>
        <r>
          <rPr>
            <b/>
            <sz val="8"/>
            <color indexed="81"/>
            <rFont val="Tahoma"/>
            <family val="2"/>
          </rPr>
          <t>Die Freigabe der Sondertypen erfolgt mit der Bekanntgabe dieser Typenbezeichnung durch das Debrunner Acifer Ingenieurteam</t>
        </r>
      </text>
    </comment>
    <comment ref="F46" authorId="1" shapeId="0" xr:uid="{00000000-0006-0000-0400-000006000000}">
      <text>
        <r>
          <rPr>
            <b/>
            <sz val="8"/>
            <color indexed="81"/>
            <rFont val="Tahoma"/>
            <family val="2"/>
          </rPr>
          <t>Die Freigabe der Sondertypen erfolgt mit der Bekanntgabe dieser Typenbezeichnung durch das Debrunner Acifer Ingenieurteam</t>
        </r>
      </text>
    </comment>
    <comment ref="F47" authorId="1" shapeId="0" xr:uid="{00000000-0006-0000-0400-000007000000}">
      <text>
        <r>
          <rPr>
            <b/>
            <sz val="8"/>
            <color indexed="81"/>
            <rFont val="Tahoma"/>
            <family val="2"/>
          </rPr>
          <t>Die Freigabe der Sondertypen erfolgt mit der Bekanntgabe dieser Typenbezeichnung durch das Debrunner Acifer Ingenieurteam</t>
        </r>
      </text>
    </comment>
    <comment ref="L52" authorId="0" shapeId="0" xr:uid="{00000000-0006-0000-0400-000008000000}">
      <text>
        <r>
          <rPr>
            <b/>
            <sz val="9"/>
            <color indexed="81"/>
            <rFont val="Segoe UI"/>
            <family val="2"/>
          </rPr>
          <t>Falls A &gt; E werden analog zum TYP BD zwei Kasten mit der Breite F verwendet (Bedingung: A&gt;2xF)</t>
        </r>
      </text>
    </comment>
    <comment ref="P52" authorId="0" shapeId="0" xr:uid="{00000000-0006-0000-0400-000009000000}">
      <text>
        <r>
          <rPr>
            <b/>
            <sz val="9"/>
            <color indexed="81"/>
            <rFont val="Segoe UI"/>
            <family val="2"/>
          </rPr>
          <t>Die Verankerungslänge C ist abhängig von der Kastenlänge. I.d.R. gilt C max = Länge/2</t>
        </r>
      </text>
    </comment>
    <comment ref="Y52" authorId="1" shapeId="0" xr:uid="{00000000-0006-0000-0400-00000A000000}">
      <text>
        <r>
          <rPr>
            <b/>
            <sz val="8"/>
            <color indexed="81"/>
            <rFont val="Tahoma"/>
            <family val="2"/>
          </rPr>
          <t>min.  0.83 m (Konsoltyp min. 0.30 m)
max. 1.25 m</t>
        </r>
      </text>
    </comment>
    <comment ref="F54" authorId="1" shapeId="0" xr:uid="{00000000-0006-0000-0400-00000B000000}">
      <text>
        <r>
          <rPr>
            <b/>
            <sz val="8"/>
            <color indexed="81"/>
            <rFont val="Tahoma"/>
            <family val="2"/>
          </rPr>
          <t>Die Freigabe der Sondertypen erfolgt mit der Bekanntgabe dieser Typenbezeichnung durch das Debrunner Acifer Ingenieurteam</t>
        </r>
      </text>
    </comment>
    <comment ref="F55" authorId="1" shapeId="0" xr:uid="{00000000-0006-0000-0400-00000C000000}">
      <text>
        <r>
          <rPr>
            <b/>
            <sz val="8"/>
            <color indexed="81"/>
            <rFont val="Tahoma"/>
            <family val="2"/>
          </rPr>
          <t>Die Freigabe der Sondertypen erfolgt mit der Bekanntgabe dieser Typenbezeichnung durch das Debrunner Acifer Ingenieurteam</t>
        </r>
      </text>
    </comment>
    <comment ref="F56" authorId="1" shapeId="0" xr:uid="{00000000-0006-0000-0400-00000D000000}">
      <text>
        <r>
          <rPr>
            <b/>
            <sz val="8"/>
            <color indexed="81"/>
            <rFont val="Tahoma"/>
            <family val="2"/>
          </rPr>
          <t>Die Freigabe der Sondertypen erfolgt mit der Bekanntgabe dieser Typenbezeichnung durch das Debrunner Acifer Ingenieurteam</t>
        </r>
      </text>
    </comment>
    <comment ref="F57" authorId="1" shapeId="0" xr:uid="{00000000-0006-0000-0400-00000E000000}">
      <text>
        <r>
          <rPr>
            <b/>
            <sz val="8"/>
            <color indexed="81"/>
            <rFont val="Tahoma"/>
            <family val="2"/>
          </rPr>
          <t>Die Freigabe der Sondertypen erfolgt mit der Bekanntgabe dieser Typenbezeichnung durch das Debrunner Acifer Ingenieurteam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Pfister Pascal</author>
    <author>Pascal Pfister</author>
  </authors>
  <commentList>
    <comment ref="P7" authorId="0" shapeId="0" xr:uid="{00000000-0006-0000-0500-000001000000}">
      <text>
        <r>
          <rPr>
            <b/>
            <sz val="9"/>
            <color indexed="81"/>
            <rFont val="Tahoma"/>
            <family val="2"/>
          </rPr>
          <t>Die Machbarkeitsprüfung erfolgt durch das Ingenieurteam der Debrunner Acifer Bewehrungstechnik</t>
        </r>
      </text>
    </comment>
    <comment ref="I44" authorId="1" shapeId="0" xr:uid="{00000000-0006-0000-0500-000002000000}">
      <text>
        <r>
          <rPr>
            <b/>
            <sz val="9"/>
            <color indexed="81"/>
            <rFont val="Segoe UI"/>
            <family val="2"/>
          </rPr>
          <t>Falls A &gt; E werden analog zum TYP BD zwei Kasten mit der Breite F verwendet (Bedingung: A&gt;2xF)</t>
        </r>
      </text>
    </comment>
    <comment ref="K44" authorId="1" shapeId="0" xr:uid="{00000000-0006-0000-0500-000003000000}">
      <text>
        <r>
          <rPr>
            <b/>
            <sz val="9"/>
            <color indexed="81"/>
            <rFont val="Segoe UI"/>
            <family val="2"/>
          </rPr>
          <t>C max = Länge/2</t>
        </r>
      </text>
    </comment>
    <comment ref="M44" authorId="1" shapeId="0" xr:uid="{00000000-0006-0000-0500-000004000000}">
      <text>
        <r>
          <rPr>
            <b/>
            <sz val="9"/>
            <color indexed="81"/>
            <rFont val="Segoe UI"/>
            <family val="2"/>
          </rPr>
          <t>abhängig von ø</t>
        </r>
      </text>
    </comment>
    <comment ref="N44" authorId="1" shapeId="0" xr:uid="{00000000-0006-0000-0500-000005000000}">
      <text>
        <r>
          <rPr>
            <b/>
            <sz val="9"/>
            <color indexed="81"/>
            <rFont val="Segoe UI"/>
            <family val="2"/>
          </rPr>
          <t>min.  0.83 m  (Konsoltyp min. 0.30 m)
max. 1.25 m</t>
        </r>
      </text>
    </comment>
    <comment ref="D46" authorId="0" shapeId="0" xr:uid="{00000000-0006-0000-0500-000006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7" authorId="0" shapeId="0" xr:uid="{00000000-0006-0000-0500-000007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8" authorId="0" shapeId="0" xr:uid="{00000000-0006-0000-0500-000008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49" authorId="0" shapeId="0" xr:uid="{00000000-0006-0000-0500-000009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0" authorId="0" shapeId="0" xr:uid="{00000000-0006-0000-0500-00000A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1" authorId="0" shapeId="0" xr:uid="{00000000-0006-0000-0500-00000B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2" authorId="0" shapeId="0" xr:uid="{00000000-0006-0000-0500-00000C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3" authorId="0" shapeId="0" xr:uid="{00000000-0006-0000-0500-00000D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4" authorId="0" shapeId="0" xr:uid="{00000000-0006-0000-0500-00000E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 ref="D55" authorId="0" shapeId="0" xr:uid="{00000000-0006-0000-0500-00000F000000}">
      <text>
        <r>
          <rPr>
            <b/>
            <sz val="8"/>
            <color indexed="81"/>
            <rFont val="Tahoma"/>
            <family val="2"/>
          </rPr>
          <t>Die Sondertypen müssen VOR der Bestellung per Antragsformular der Debrunner Acifer Bewehrungstechnik zur Prüfung zugestellt werden.
Die Freigabe der Sondertypen erfolgt mit der Bekanntgabe der Typenbezeichnung durch das Debrunner Acifer Ingenieurteam.</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<sst xmlns="http://schemas.openxmlformats.org/spreadsheetml/2006/main" count="677" uniqueCount="210">
  <si>
    <t>Bestellformulare für Bewehrungsanschlüsse</t>
  </si>
  <si>
    <t>Bestellformular für Bewehrungsanschlüsse</t>
  </si>
  <si>
    <r>
      <rPr>
        <b/>
        <sz val="16"/>
        <color indexed="56"/>
        <rFont val="Arial"/>
        <family val="2"/>
      </rPr>
      <t>ACITOP</t>
    </r>
    <r>
      <rPr>
        <b/>
        <i/>
        <vertAlign val="superscript"/>
        <sz val="16"/>
        <color indexed="56"/>
        <rFont val="Arial"/>
        <family val="2"/>
      </rPr>
      <t>®</t>
    </r>
  </si>
  <si>
    <t>Bauingenieur</t>
  </si>
  <si>
    <t>Listen-Nr.</t>
  </si>
  <si>
    <t>Seite</t>
  </si>
  <si>
    <t>zurück zur Startseite</t>
  </si>
  <si>
    <t>Plan-Nr.</t>
  </si>
  <si>
    <t>Bauobjekt</t>
  </si>
  <si>
    <t>Datum</t>
  </si>
  <si>
    <t>gez.</t>
  </si>
  <si>
    <t>geprüft</t>
  </si>
  <si>
    <t>Bauteil</t>
  </si>
  <si>
    <t>Lieferadresse</t>
  </si>
  <si>
    <t>Termin:</t>
  </si>
  <si>
    <t>Grau schattierte Bereiche zum Ausfüllen</t>
  </si>
  <si>
    <t>Bauunternehmer</t>
  </si>
  <si>
    <t>Bestell-E-Mail an: sales@bewehrungen.ch</t>
  </si>
  <si>
    <t>Typenreihe B</t>
  </si>
  <si>
    <t>Bügeltypen zweischnittig</t>
  </si>
  <si>
    <t>Plan</t>
  </si>
  <si>
    <t>Typ</t>
  </si>
  <si>
    <t>D min</t>
  </si>
  <si>
    <t>ø</t>
  </si>
  <si>
    <t>Teilung</t>
  </si>
  <si>
    <t>E</t>
  </si>
  <si>
    <t>A</t>
  </si>
  <si>
    <t>B</t>
  </si>
  <si>
    <t>C</t>
  </si>
  <si>
    <t>T</t>
  </si>
  <si>
    <t>Länge</t>
  </si>
  <si>
    <t>Gewicht</t>
  </si>
  <si>
    <t>Stück</t>
  </si>
  <si>
    <t>Total</t>
  </si>
  <si>
    <t>Position</t>
  </si>
  <si>
    <t>mm</t>
  </si>
  <si>
    <t>m</t>
  </si>
  <si>
    <t>kg/m</t>
  </si>
  <si>
    <t>m'</t>
  </si>
  <si>
    <t>10k</t>
  </si>
  <si>
    <t>BK</t>
  </si>
  <si>
    <t>12k</t>
  </si>
  <si>
    <t>22k</t>
  </si>
  <si>
    <t>28k</t>
  </si>
  <si>
    <t>30k</t>
  </si>
  <si>
    <t>36k</t>
  </si>
  <si>
    <t>40k</t>
  </si>
  <si>
    <t>50k</t>
  </si>
  <si>
    <t>60k</t>
  </si>
  <si>
    <t>66k</t>
  </si>
  <si>
    <t>Version:09/2025  ea</t>
  </si>
  <si>
    <t>Typenreihe BV</t>
  </si>
  <si>
    <t>Hakentypen einschnittig</t>
  </si>
  <si>
    <t>BV</t>
  </si>
  <si>
    <t>var.</t>
  </si>
  <si>
    <t>2k</t>
  </si>
  <si>
    <t>BVK</t>
  </si>
  <si>
    <t>5k</t>
  </si>
  <si>
    <t>Typenreihe BD</t>
  </si>
  <si>
    <t>Doppelprofil, Bügeltypen zweischnittig</t>
  </si>
  <si>
    <t xml:space="preserve">     E</t>
  </si>
  <si>
    <t xml:space="preserve">    A</t>
  </si>
  <si>
    <t xml:space="preserve">   F</t>
  </si>
  <si>
    <t>G</t>
  </si>
  <si>
    <t>BD</t>
  </si>
  <si>
    <t>76k</t>
  </si>
  <si>
    <t>BDK</t>
  </si>
  <si>
    <t>78k</t>
  </si>
  <si>
    <t>Typenreihe K</t>
  </si>
  <si>
    <t>Konsoltypen zweischnittig</t>
  </si>
  <si>
    <t>K</t>
  </si>
  <si>
    <t>80k</t>
  </si>
  <si>
    <t>KK</t>
  </si>
  <si>
    <t>Typenreihe KV</t>
  </si>
  <si>
    <t>Mit Zugbügelverlängerung L = 450 mm</t>
  </si>
  <si>
    <t>KV</t>
  </si>
  <si>
    <t>Bestellformular für Bewehrungsanschlüsse mit Schubwiderstand</t>
  </si>
  <si>
    <t>PYRATOP®</t>
  </si>
  <si>
    <r>
      <t>PYRATOP</t>
    </r>
    <r>
      <rPr>
        <vertAlign val="superscript"/>
        <sz val="8"/>
        <rFont val="Arial"/>
        <family val="2"/>
      </rPr>
      <t>®</t>
    </r>
    <r>
      <rPr>
        <sz val="8"/>
        <rFont val="Arial"/>
        <family val="2"/>
      </rPr>
      <t xml:space="preserve"> kann Schub quer und längs zur Fuge über-</t>
    </r>
  </si>
  <si>
    <t>tragen. Widerstände gemäss unserer Dokumentation.</t>
  </si>
  <si>
    <t>Typenreihe PB</t>
  </si>
  <si>
    <t>PB+1102</t>
  </si>
  <si>
    <t>PB+1102k</t>
  </si>
  <si>
    <t>PB+1402</t>
  </si>
  <si>
    <t>PB+1422</t>
  </si>
  <si>
    <t>PB+1422k</t>
  </si>
  <si>
    <t>PB+1424</t>
  </si>
  <si>
    <t>PB+1702</t>
  </si>
  <si>
    <t>PB+1722</t>
  </si>
  <si>
    <t>PB+1722k</t>
  </si>
  <si>
    <t>PB+1724</t>
  </si>
  <si>
    <t>PB+1726</t>
  </si>
  <si>
    <t>PB+2002</t>
  </si>
  <si>
    <t>PB+2022</t>
  </si>
  <si>
    <t>PB+2022k</t>
  </si>
  <si>
    <t>PB+2024</t>
  </si>
  <si>
    <t>PB+2026</t>
  </si>
  <si>
    <t>PB+2222</t>
  </si>
  <si>
    <t>PB+2222k</t>
  </si>
  <si>
    <t>PB+2224</t>
  </si>
  <si>
    <t>PB+2226</t>
  </si>
  <si>
    <t>PB+2424</t>
  </si>
  <si>
    <t>PB+2424k</t>
  </si>
  <si>
    <t>PB+2426</t>
  </si>
  <si>
    <t>Ohne die Zustimmung des Herstellers dürfen die Elemente nicht geschnitten werden!</t>
  </si>
  <si>
    <t>Typenreihe PK</t>
  </si>
  <si>
    <t>Mit Zugbügelverlängerung L = 400 mm</t>
  </si>
  <si>
    <t>PK+1422</t>
  </si>
  <si>
    <t>PK+1422k</t>
  </si>
  <si>
    <t>PK+1724</t>
  </si>
  <si>
    <t>PK+1724k</t>
  </si>
  <si>
    <t>PK+2224</t>
  </si>
  <si>
    <t>PK+2224k</t>
  </si>
  <si>
    <t>PK+2226</t>
  </si>
  <si>
    <t>PK+2226k</t>
  </si>
  <si>
    <t>PK+2426</t>
  </si>
  <si>
    <t>PK+2426k</t>
  </si>
  <si>
    <t>Version: 09/2025  ea</t>
  </si>
  <si>
    <t>Typenreihe PN1</t>
  </si>
  <si>
    <t>Gerade Stabtypen einschnittig</t>
  </si>
  <si>
    <t>PN1+1122</t>
  </si>
  <si>
    <t>-</t>
  </si>
  <si>
    <t>PN1+1122k</t>
  </si>
  <si>
    <t>PN1+1422</t>
  </si>
  <si>
    <t>PN1+1422k</t>
  </si>
  <si>
    <t>PN1+1722</t>
  </si>
  <si>
    <t>PN1+1722k</t>
  </si>
  <si>
    <t>PN1+2022</t>
  </si>
  <si>
    <t>PN1+2022k</t>
  </si>
  <si>
    <t>PN1+2222</t>
  </si>
  <si>
    <t>PN1+2222k</t>
  </si>
  <si>
    <t>PN1+2422</t>
  </si>
  <si>
    <t>PN1+2422k</t>
  </si>
  <si>
    <t>Typenreihe PN2</t>
  </si>
  <si>
    <t>Gerade Stabtypen zweischnittig</t>
  </si>
  <si>
    <t>PN2+1122</t>
  </si>
  <si>
    <t>PN2+1122k</t>
  </si>
  <si>
    <t>PN2+1422</t>
  </si>
  <si>
    <t>PN2+1422k</t>
  </si>
  <si>
    <t>PN2+1722</t>
  </si>
  <si>
    <t>PN2+1722k</t>
  </si>
  <si>
    <t>PN2+2022</t>
  </si>
  <si>
    <t>PN2+2022k</t>
  </si>
  <si>
    <t>PN2+2222</t>
  </si>
  <si>
    <t>PN2+2222k</t>
  </si>
  <si>
    <t>PN2+2422</t>
  </si>
  <si>
    <t>PN2+2422k</t>
  </si>
  <si>
    <t>Bestellformular für Sondertypen</t>
  </si>
  <si>
    <r>
      <t>ACITOP</t>
    </r>
    <r>
      <rPr>
        <b/>
        <vertAlign val="superscript"/>
        <sz val="16"/>
        <color indexed="56"/>
        <rFont val="Arial"/>
        <family val="2"/>
      </rPr>
      <t>®</t>
    </r>
    <r>
      <rPr>
        <b/>
        <sz val="16"/>
        <color indexed="56"/>
        <rFont val="Arial"/>
        <family val="2"/>
      </rPr>
      <t xml:space="preserve">                             PYRATOP</t>
    </r>
    <r>
      <rPr>
        <b/>
        <vertAlign val="superscript"/>
        <sz val="16"/>
        <color indexed="56"/>
        <rFont val="Arial"/>
        <family val="2"/>
      </rPr>
      <t xml:space="preserve">®  </t>
    </r>
  </si>
  <si>
    <t>Zurück zur Startseite</t>
  </si>
  <si>
    <t>*</t>
  </si>
  <si>
    <t>* Lieferzeiten bei Sondertypen (&lt;20 Stk.)</t>
  </si>
  <si>
    <t xml:space="preserve">  betragen 4-6 Arbeitstage. Liefertermin </t>
  </si>
  <si>
    <t xml:space="preserve">  bei mehr als 20 Stück  auf Anfrage.</t>
  </si>
  <si>
    <t>TYP B</t>
  </si>
  <si>
    <t>TYP BV</t>
  </si>
  <si>
    <t>Vorgehen bei der Bestellung von Sondertypen</t>
  </si>
  <si>
    <t xml:space="preserve">1. Wählen Sie einen Anschlusstyp </t>
  </si>
  <si>
    <t>2. Geben Sie die gewünschte Anschlussstärke D an</t>
  </si>
  <si>
    <t>3. Wählen Sie den Stabdurchmesser ø. Dieser definiert automatisch die minimal erforderliche Kastendicke T.</t>
  </si>
  <si>
    <t>4. Wählen Sie die gewünschte Teilung aus.</t>
  </si>
  <si>
    <t>5. Wählen Sie eine  mögliche Kastenbreite E resp. F aus.</t>
  </si>
  <si>
    <t>6. Definieren Sie die gewünschten Bewehrungsabmessungen. Bitte beachten Sie die üblichen Mindestmasse und Abbiegeradien gem. SIA 262 - Ziffer 5.2.6</t>
  </si>
  <si>
    <t>7. Wählen Sie eine Kastenlänge. Bitte beachten Sie, dass die Kastenlänge einen Einfluss auf das maximal mögliche C-Mass haben kann.</t>
  </si>
  <si>
    <t>8. Geben Sie die gewünschte Stückzahl an. Die Gesamtlänge rechnet sich automatisch.</t>
  </si>
  <si>
    <t>TYP BD</t>
  </si>
  <si>
    <t>TYP K</t>
  </si>
  <si>
    <t>TYP BA</t>
  </si>
  <si>
    <t>Falls Sie Abmessungen ausserhalb der hier bestehenden Möglichkeiten wünschen, senden Sie uns bitte das "Anfrageformular Sondertypen" an info@bewehrungstechnik.ch.</t>
  </si>
  <si>
    <t>TYP S1</t>
  </si>
  <si>
    <t>TYP S2</t>
  </si>
  <si>
    <r>
      <t>Sondertypen ACITOP</t>
    </r>
    <r>
      <rPr>
        <b/>
        <vertAlign val="superscript"/>
        <sz val="12"/>
        <color indexed="56"/>
        <rFont val="Arial"/>
        <family val="2"/>
      </rPr>
      <t>®</t>
    </r>
  </si>
  <si>
    <t>D</t>
  </si>
  <si>
    <t xml:space="preserve"> E / F</t>
  </si>
  <si>
    <r>
      <t xml:space="preserve">T </t>
    </r>
    <r>
      <rPr>
        <b/>
        <vertAlign val="subscript"/>
        <sz val="8"/>
        <color indexed="9"/>
        <rFont val="Arial"/>
        <family val="2"/>
      </rPr>
      <t>min</t>
    </r>
  </si>
  <si>
    <r>
      <t>Sondertypen PYRATOP</t>
    </r>
    <r>
      <rPr>
        <b/>
        <vertAlign val="superscript"/>
        <sz val="12"/>
        <color indexed="56"/>
        <rFont val="Arial"/>
        <family val="2"/>
      </rPr>
      <t xml:space="preserve">® </t>
    </r>
    <r>
      <rPr>
        <b/>
        <sz val="12"/>
        <color indexed="56"/>
        <rFont val="Arial"/>
        <family val="2"/>
      </rPr>
      <t>- für Schubübertragung</t>
    </r>
  </si>
  <si>
    <r>
      <t>Für Bewehrungsanschlüsse (inkl. Schubübertragung) &gt; ø14 wählen Sie eine Lösung aus dem PYRABAR</t>
    </r>
    <r>
      <rPr>
        <b/>
        <sz val="8"/>
        <rFont val="Calibri"/>
        <family val="2"/>
      </rPr>
      <t>®</t>
    </r>
    <r>
      <rPr>
        <b/>
        <sz val="8"/>
        <rFont val="Arial"/>
        <family val="2"/>
      </rPr>
      <t xml:space="preserve"> </t>
    </r>
    <r>
      <rPr>
        <b/>
        <sz val="8"/>
        <color rgb="FF002162"/>
        <rFont val="Arial"/>
        <family val="2"/>
      </rPr>
      <t>-Sortiment.</t>
    </r>
  </si>
  <si>
    <t>Anfrageformular für Sondertypen</t>
  </si>
  <si>
    <r>
      <t>ACITOP</t>
    </r>
    <r>
      <rPr>
        <b/>
        <vertAlign val="superscript"/>
        <sz val="16"/>
        <color rgb="FF002162"/>
        <rFont val="Arial"/>
        <family val="2"/>
      </rPr>
      <t xml:space="preserve">®  </t>
    </r>
  </si>
  <si>
    <r>
      <t xml:space="preserve">    PYRATOP</t>
    </r>
    <r>
      <rPr>
        <b/>
        <i/>
        <vertAlign val="superscript"/>
        <sz val="16"/>
        <color indexed="56"/>
        <rFont val="Arial"/>
        <family val="2"/>
      </rPr>
      <t>®</t>
    </r>
  </si>
  <si>
    <t>Ansprechperson</t>
  </si>
  <si>
    <t>Telefon:</t>
  </si>
  <si>
    <t>Bauteil / Geschoss</t>
  </si>
  <si>
    <t>zu bearbeiten bis spätestens:</t>
  </si>
  <si>
    <t>Vorgehen bei der Anfrage von Sondertypen</t>
  </si>
  <si>
    <t xml:space="preserve">1. Wählen Sie einen Anschlusstyp. </t>
  </si>
  <si>
    <t>2. Geben Sie die gewünschte Anschlussstärke D an.</t>
  </si>
  <si>
    <r>
      <t>3. Wählen Sie den Stabdurchmesser ø. Dieser hat einen Einfluss auf die minimale Kastendicke: ø8(T</t>
    </r>
    <r>
      <rPr>
        <vertAlign val="subscript"/>
        <sz val="10"/>
        <rFont val="Arial"/>
        <family val="2"/>
      </rPr>
      <t>min</t>
    </r>
    <r>
      <rPr>
        <sz val="10"/>
        <rFont val="Arial"/>
        <family val="2"/>
      </rPr>
      <t xml:space="preserve"> = 29mm); ø10(T</t>
    </r>
    <r>
      <rPr>
        <vertAlign val="subscript"/>
        <sz val="10"/>
        <rFont val="Arial"/>
        <family val="2"/>
      </rPr>
      <t>min</t>
    </r>
    <r>
      <rPr>
        <sz val="10"/>
        <rFont val="Arial"/>
        <family val="2"/>
      </rPr>
      <t xml:space="preserve"> = 36mm); ø12(T</t>
    </r>
    <r>
      <rPr>
        <vertAlign val="subscript"/>
        <sz val="10"/>
        <rFont val="Arial"/>
        <family val="2"/>
      </rPr>
      <t>min</t>
    </r>
    <r>
      <rPr>
        <sz val="10"/>
        <rFont val="Arial"/>
        <family val="2"/>
      </rPr>
      <t xml:space="preserve"> = 36mm);  ø14(T</t>
    </r>
    <r>
      <rPr>
        <vertAlign val="subscript"/>
        <sz val="10"/>
        <rFont val="Arial"/>
        <family val="2"/>
      </rPr>
      <t>min</t>
    </r>
    <r>
      <rPr>
        <sz val="10"/>
        <rFont val="Arial"/>
        <family val="2"/>
      </rPr>
      <t xml:space="preserve"> = 44mm)</t>
    </r>
  </si>
  <si>
    <t>4. Bestimmen Sie die gewünschte Teilung.</t>
  </si>
  <si>
    <t>5. Geben Sie Ihre gewünschte Kastenbreite E resp. F an. Beachten Sie, dass das Bügelmass A in Abhängigkeit von der Kastenbreite E stehen kann.</t>
  </si>
  <si>
    <t>7. Wählen Sie eine Länge. Bitte beachten Sie, dass die Kastenlänge einen Einfluss auf das maximal mögliche C-Mass haben kann.</t>
  </si>
  <si>
    <r>
      <t xml:space="preserve">Senden Sie dieses Anfrageformular mit dem gewünschten Bearbeitungstermin an </t>
    </r>
    <r>
      <rPr>
        <b/>
        <u/>
        <sz val="10"/>
        <color theme="10"/>
        <rFont val="Arial"/>
        <family val="2"/>
      </rPr>
      <t>info@bewehrungstechnik.ch</t>
    </r>
    <r>
      <rPr>
        <u/>
        <sz val="10"/>
        <color theme="10"/>
        <rFont val="Arial"/>
        <family val="2"/>
      </rPr>
      <t>. Die Ingenieure vom Debrunner Acifer Bewehrungstechnik-Team werden sich schnellstmöglich mit Ihnen in Verbindung setzen um Ihnen einen Lösungsvorschlag zu unterbreiten.</t>
    </r>
  </si>
  <si>
    <t>Typenreihe S</t>
  </si>
  <si>
    <t>Sondertypen</t>
  </si>
  <si>
    <t>E / F</t>
  </si>
  <si>
    <r>
      <t>T</t>
    </r>
    <r>
      <rPr>
        <b/>
        <vertAlign val="subscript"/>
        <sz val="8"/>
        <color theme="0"/>
        <rFont val="Arial"/>
        <family val="2"/>
      </rPr>
      <t>min</t>
    </r>
  </si>
  <si>
    <r>
      <t xml:space="preserve">Die Sondertypen müssen VOR der Bestellung per </t>
    </r>
    <r>
      <rPr>
        <b/>
        <sz val="8"/>
        <color indexed="56"/>
        <rFont val="Arial"/>
        <family val="2"/>
      </rPr>
      <t>Antragsformular</t>
    </r>
    <r>
      <rPr>
        <sz val="8"/>
        <color indexed="56"/>
        <rFont val="Arial"/>
        <family val="2"/>
      </rPr>
      <t xml:space="preserve"> der Debrunner Acifer Bewehrungstechnik zur Prüfung zugestellt werden.</t>
    </r>
  </si>
  <si>
    <t>Die Freigabe der Sondertypen erfolgt mit der Bekanntgabe der Typenbezeichnung durch das Debrunner Acifer Ingenieurteam.</t>
  </si>
  <si>
    <t>ACITOP</t>
  </si>
  <si>
    <t>PYRATOP</t>
  </si>
  <si>
    <t xml:space="preserve">ø </t>
  </si>
  <si>
    <t>E (ACITOP)</t>
  </si>
  <si>
    <t>E (PYRATOP)</t>
  </si>
  <si>
    <t>Teilung (ACITOP)</t>
  </si>
  <si>
    <t>Teilung (PYRATOP)</t>
  </si>
  <si>
    <t>S</t>
  </si>
  <si>
    <t>P</t>
  </si>
  <si>
    <t>S1</t>
  </si>
  <si>
    <t>S2</t>
  </si>
  <si>
    <t>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</si>
</sst>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 \ \ \ "/>
    <numFmt numFmtId="165" formatCode="0.00\ \ "/>
    <numFmt numFmtId="166" formatCode="0.00;&quot;&quot;;&quot;&quot;;&quot;&quot;"/>
    <numFmt numFmtId="167" formatCode="dd/mm/yyyy;@"/>
  </numFmts>
  <fonts count="58">
    <font>
      <sz val="10"/>
      <name val="Arial"/>
    </font>
    <font>
      <sz val="10"/>
      <name val="Arial"/>
      <family val="2"/>
    </font>
    <font>
      <sz val="12"/>
      <name val="Kl Bliss Regular"/>
      <family val="3"/>
    </font>
    <font>
      <b/>
      <sz val="16"/>
      <name val="Arial"/>
      <family val="2"/>
    </font>
    <font>
      <sz val="10"/>
      <name val="Arial"/>
      <family val="2"/>
    </font>
    <font>
      <sz val="7"/>
      <name val="Kl Bliss Regular"/>
      <family val="3"/>
    </font>
    <font>
      <sz val="9"/>
      <name val="Arial"/>
      <family val="2"/>
    </font>
    <font>
      <sz val="8"/>
      <name val="Arial"/>
      <family val="2"/>
    </font>
    <font>
      <b/>
      <sz val="10"/>
      <name val="Century Gothic"/>
      <family val="2"/>
    </font>
    <font>
      <sz val="10"/>
      <name val="Century Gothic"/>
      <family val="2"/>
    </font>
    <font>
      <b/>
      <sz val="7"/>
      <name val="Arial"/>
      <family val="2"/>
    </font>
    <font>
      <sz val="7"/>
      <name val="Arial"/>
      <family val="2"/>
    </font>
    <font>
      <sz val="8"/>
      <name val="Century Gothic"/>
      <family val="2"/>
    </font>
    <font>
      <b/>
      <sz val="10"/>
      <name val="Arial"/>
      <family val="2"/>
    </font>
    <font>
      <b/>
      <sz val="8"/>
      <name val="Arial"/>
      <family val="2"/>
    </font>
    <font>
      <sz val="9"/>
      <name val="Century Gothic"/>
      <family val="2"/>
    </font>
    <font>
      <b/>
      <sz val="9"/>
      <name val="Century Gothic"/>
      <family val="2"/>
    </font>
    <font>
      <sz val="7"/>
      <name val="Century Gothic"/>
      <family val="2"/>
    </font>
    <font>
      <sz val="8"/>
      <name val="Arial TUR"/>
    </font>
    <font>
      <sz val="9"/>
      <name val="Kl Bliss Regular"/>
      <family val="3"/>
    </font>
    <font>
      <b/>
      <sz val="9"/>
      <name val="Arial"/>
      <family val="2"/>
    </font>
    <font>
      <sz val="12"/>
      <name val="Arial"/>
      <family val="2"/>
    </font>
    <font>
      <b/>
      <sz val="7"/>
      <name val="Arial TUR"/>
      <family val="2"/>
      <charset val="162"/>
    </font>
    <font>
      <sz val="8"/>
      <name val="Kl Bliss Regular"/>
      <family val="3"/>
    </font>
    <font>
      <b/>
      <sz val="8"/>
      <name val="Kl Bliss Regular"/>
      <family val="3"/>
    </font>
    <font>
      <b/>
      <sz val="12"/>
      <name val="Arial"/>
      <family val="2"/>
    </font>
    <font>
      <b/>
      <sz val="16"/>
      <color indexed="56"/>
      <name val="Arial"/>
      <family val="2"/>
    </font>
    <font>
      <b/>
      <i/>
      <vertAlign val="superscript"/>
      <sz val="16"/>
      <color indexed="56"/>
      <name val="Arial"/>
      <family val="2"/>
    </font>
    <font>
      <vertAlign val="superscript"/>
      <sz val="8"/>
      <name val="Arial"/>
      <family val="2"/>
    </font>
    <font>
      <sz val="8"/>
      <color indexed="56"/>
      <name val="Arial"/>
      <family val="2"/>
    </font>
    <font>
      <b/>
      <sz val="8"/>
      <color indexed="56"/>
      <name val="Arial"/>
      <family val="2"/>
    </font>
    <font>
      <b/>
      <sz val="8"/>
      <color indexed="81"/>
      <name val="Tahoma"/>
      <family val="2"/>
    </font>
    <font>
      <b/>
      <sz val="12"/>
      <color indexed="56"/>
      <name val="Arial"/>
      <family val="2"/>
    </font>
    <font>
      <b/>
      <vertAlign val="superscript"/>
      <sz val="16"/>
      <color indexed="56"/>
      <name val="Arial"/>
      <family val="2"/>
    </font>
    <font>
      <b/>
      <vertAlign val="superscript"/>
      <sz val="12"/>
      <color indexed="56"/>
      <name val="Arial"/>
      <family val="2"/>
    </font>
    <font>
      <b/>
      <vertAlign val="subscript"/>
      <sz val="8"/>
      <color indexed="9"/>
      <name val="Arial"/>
      <family val="2"/>
    </font>
    <font>
      <sz val="11"/>
      <name val="Arial"/>
      <family val="2"/>
    </font>
    <font>
      <b/>
      <sz val="12"/>
      <color rgb="FF002162"/>
      <name val="Arial"/>
      <family val="2"/>
    </font>
    <font>
      <sz val="8"/>
      <color rgb="FF002162"/>
      <name val="Arial"/>
      <family val="2"/>
    </font>
    <font>
      <b/>
      <sz val="16"/>
      <color rgb="FF002162"/>
      <name val="Arial"/>
      <family val="2"/>
    </font>
    <font>
      <b/>
      <sz val="8"/>
      <color theme="0"/>
      <name val="Arial"/>
      <family val="2"/>
    </font>
    <font>
      <b/>
      <sz val="27.3"/>
      <color rgb="FF002162"/>
      <name val="Arial"/>
      <family val="2"/>
    </font>
    <font>
      <b/>
      <sz val="11"/>
      <color rgb="FF002162"/>
      <name val="Arial"/>
      <family val="2"/>
    </font>
    <font>
      <b/>
      <sz val="10"/>
      <color rgb="FFC00000"/>
      <name val="Arial"/>
      <family val="2"/>
    </font>
    <font>
      <b/>
      <sz val="9"/>
      <color indexed="81"/>
      <name val="Tahoma"/>
      <family val="2"/>
    </font>
    <font>
      <u/>
      <sz val="10"/>
      <color theme="10"/>
      <name val="Arial"/>
      <family val="2"/>
    </font>
    <font>
      <vertAlign val="subscript"/>
      <sz val="10"/>
      <name val="Arial"/>
      <family val="2"/>
    </font>
    <font>
      <b/>
      <vertAlign val="superscript"/>
      <sz val="16"/>
      <color rgb="FF002162"/>
      <name val="Arial"/>
      <family val="2"/>
    </font>
    <font>
      <b/>
      <sz val="9"/>
      <color indexed="81"/>
      <name val="Segoe UI"/>
      <family val="2"/>
    </font>
    <font>
      <sz val="8"/>
      <color rgb="FFC00000"/>
      <name val="Arial"/>
      <family val="2"/>
    </font>
    <font>
      <sz val="8"/>
      <color theme="0"/>
      <name val="Arial"/>
      <family val="2"/>
    </font>
    <font>
      <b/>
      <sz val="8"/>
      <color rgb="FF002162"/>
      <name val="Arial"/>
      <family val="2"/>
    </font>
    <font>
      <b/>
      <u/>
      <sz val="10"/>
      <color theme="10"/>
      <name val="Arial"/>
      <family val="2"/>
    </font>
    <font>
      <b/>
      <vertAlign val="subscript"/>
      <sz val="8"/>
      <color theme="0"/>
      <name val="Arial"/>
      <family val="2"/>
    </font>
    <font>
      <b/>
      <sz val="8"/>
      <name val="Calibri"/>
      <family val="2"/>
    </font>
    <font>
      <b/>
      <sz val="8"/>
      <color rgb="FFC00000"/>
      <name val="Arial"/>
      <family val="2"/>
    </font>
    <font>
      <b/>
      <sz val="7"/>
      <color rgb="FFC00000"/>
      <name val="Arial"/>
      <family val="2"/>
    </font>
    <font>
      <sz val="7"/>
      <name val="Calibr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rgb="FF5B6770"/>
        <bgColor indexed="64"/>
      </patternFill>
    </fill>
    <fill>
      <patternFill patternType="solid">
        <fgColor rgb="FFF2F2F2"/>
        <bgColor indexed="64"/>
      </patternFill>
    </fill>
  </fills>
  <borders count="125">
    <border>
      <left/>
      <right/>
      <top/>
      <bottom/>
      <diagonal/>
    </border>
    <border>
      <left/>
      <right/>
      <top/>
      <bottom style="hair">
        <color indexed="64"/>
      </bottom>
      <diagonal/>
    </border>
    <border>
      <left/>
      <right/>
      <top style="hair">
        <color indexed="64"/>
      </top>
      <bottom style="hair">
        <color indexed="64"/>
      </bottom>
      <diagonal/>
    </border>
    <border>
      <left/>
      <right/>
      <top style="hair">
        <color theme="3" tint="-0.249977111117893"/>
      </top>
      <bottom style="hair">
        <color theme="3" tint="-0.249977111117893"/>
      </bottom>
      <diagonal/>
    </border>
    <border>
      <left/>
      <right/>
      <top/>
      <bottom style="hair">
        <color theme="3" tint="-0.249977111117893"/>
      </bottom>
      <diagonal/>
    </border>
    <border>
      <left/>
      <right/>
      <top style="hair">
        <color theme="1"/>
      </top>
      <bottom style="hair">
        <color theme="1"/>
      </bottom>
      <diagonal/>
    </border>
    <border>
      <left/>
      <right/>
      <top style="hair">
        <color theme="3" tint="-0.249977111117893"/>
      </top>
      <bottom/>
      <diagonal/>
    </border>
    <border>
      <left/>
      <right/>
      <top style="hair">
        <color indexed="64"/>
      </top>
      <bottom style="thin">
        <color rgb="FF002162"/>
      </bottom>
      <diagonal/>
    </border>
    <border>
      <left/>
      <right/>
      <top/>
      <bottom style="medium">
        <color rgb="FF002162"/>
      </bottom>
      <diagonal/>
    </border>
    <border>
      <left/>
      <right/>
      <top style="hair">
        <color indexed="64"/>
      </top>
      <bottom style="medium">
        <color rgb="FF002162"/>
      </bottom>
      <diagonal/>
    </border>
    <border>
      <left/>
      <right/>
      <top/>
      <bottom style="thin">
        <color rgb="FF002162"/>
      </bottom>
      <diagonal/>
    </border>
    <border>
      <left style="thin">
        <color rgb="FF002162"/>
      </left>
      <right style="thin">
        <color rgb="FF002162"/>
      </right>
      <top/>
      <bottom style="thin">
        <color rgb="FF002162"/>
      </bottom>
      <diagonal/>
    </border>
    <border>
      <left style="thin">
        <color rgb="FF002162"/>
      </left>
      <right/>
      <top/>
      <bottom style="thin">
        <color rgb="FF002162"/>
      </bottom>
      <diagonal/>
    </border>
    <border>
      <left style="thin">
        <color rgb="FF002162"/>
      </left>
      <right/>
      <top style="medium">
        <color rgb="FF002162"/>
      </top>
      <bottom/>
      <diagonal/>
    </border>
    <border>
      <left style="thin">
        <color rgb="FF002162"/>
      </left>
      <right style="thin">
        <color rgb="FF002162"/>
      </right>
      <top style="medium">
        <color rgb="FF002162"/>
      </top>
      <bottom/>
      <diagonal/>
    </border>
    <border>
      <left/>
      <right/>
      <top/>
      <bottom style="hair">
        <color theme="1"/>
      </bottom>
      <diagonal/>
    </border>
    <border>
      <left/>
      <right/>
      <top style="thin">
        <color rgb="FF5B6770"/>
      </top>
      <bottom/>
      <diagonal/>
    </border>
    <border>
      <left/>
      <right/>
      <top style="hair">
        <color theme="3" tint="-0.249977111117893"/>
      </top>
      <bottom style="thin">
        <color rgb="FF5B6770"/>
      </bottom>
      <diagonal/>
    </border>
    <border>
      <left/>
      <right/>
      <top/>
      <bottom style="thin">
        <color rgb="FF5B6770"/>
      </bottom>
      <diagonal/>
    </border>
    <border>
      <left/>
      <right/>
      <top style="hair">
        <color theme="1"/>
      </top>
      <bottom style="thin">
        <color rgb="FF5B6770"/>
      </bottom>
      <diagonal/>
    </border>
    <border>
      <left style="thin">
        <color rgb="FF5B6770"/>
      </left>
      <right/>
      <top/>
      <bottom style="hair">
        <color theme="1"/>
      </bottom>
      <diagonal/>
    </border>
    <border>
      <left style="thin">
        <color rgb="FF5B6770"/>
      </left>
      <right/>
      <top style="hair">
        <color theme="1"/>
      </top>
      <bottom style="thin">
        <color rgb="FF5B6770"/>
      </bottom>
      <diagonal/>
    </border>
    <border>
      <left style="thin">
        <color rgb="FF5B6770"/>
      </left>
      <right/>
      <top/>
      <bottom style="hair">
        <color theme="3" tint="-0.249977111117893"/>
      </bottom>
      <diagonal/>
    </border>
    <border>
      <left style="thin">
        <color rgb="FF5B6770"/>
      </left>
      <right/>
      <top style="hair">
        <color theme="3" tint="-0.249977111117893"/>
      </top>
      <bottom style="hair">
        <color theme="3" tint="-0.249977111117893"/>
      </bottom>
      <diagonal/>
    </border>
    <border>
      <left style="thin">
        <color rgb="FF5B6770"/>
      </left>
      <right/>
      <top style="hair">
        <color theme="3" tint="-0.249977111117893"/>
      </top>
      <bottom/>
      <diagonal/>
    </border>
    <border>
      <left style="thin">
        <color rgb="FF5B6770"/>
      </left>
      <right/>
      <top style="thin">
        <color rgb="FF5B6770"/>
      </top>
      <bottom/>
      <diagonal/>
    </border>
    <border>
      <left style="thin">
        <color rgb="FF5B6770"/>
      </left>
      <right/>
      <top style="hair">
        <color theme="1"/>
      </top>
      <bottom style="hair">
        <color theme="1"/>
      </bottom>
      <diagonal/>
    </border>
    <border>
      <left style="thin">
        <color rgb="FF5B6770"/>
      </left>
      <right/>
      <top/>
      <bottom style="thin">
        <color rgb="FF5B6770"/>
      </bottom>
      <diagonal/>
    </border>
    <border>
      <left style="thin">
        <color rgb="FF5B6770"/>
      </left>
      <right/>
      <top style="hair">
        <color theme="3" tint="-0.249977111117893"/>
      </top>
      <bottom style="thin">
        <color rgb="FF5B6770"/>
      </bottom>
      <diagonal/>
    </border>
    <border>
      <left style="thin">
        <color rgb="FF5B6770"/>
      </left>
      <right style="thin">
        <color rgb="FF5B6770"/>
      </right>
      <top style="thin">
        <color rgb="FF5B6770"/>
      </top>
      <bottom style="hair">
        <color theme="1"/>
      </bottom>
      <diagonal/>
    </border>
    <border>
      <left style="thin">
        <color rgb="FF5B6770"/>
      </left>
      <right style="thin">
        <color rgb="FF5B6770"/>
      </right>
      <top style="hair">
        <color theme="1"/>
      </top>
      <bottom style="thin">
        <color rgb="FF5B6770"/>
      </bottom>
      <diagonal/>
    </border>
    <border>
      <left style="thin">
        <color rgb="FF5B6770"/>
      </left>
      <right style="thin">
        <color rgb="FF5B6770"/>
      </right>
      <top/>
      <bottom style="hair">
        <color theme="3" tint="-0.249977111117893"/>
      </bottom>
      <diagonal/>
    </border>
    <border>
      <left style="thin">
        <color rgb="FF5B6770"/>
      </left>
      <right style="thin">
        <color rgb="FF5B6770"/>
      </right>
      <top style="hair">
        <color theme="3" tint="-0.249977111117893"/>
      </top>
      <bottom style="hair">
        <color theme="3" tint="-0.249977111117893"/>
      </bottom>
      <diagonal/>
    </border>
    <border>
      <left style="thin">
        <color rgb="FF5B6770"/>
      </left>
      <right style="thin">
        <color rgb="FF5B6770"/>
      </right>
      <top style="hair">
        <color theme="3" tint="-0.249977111117893"/>
      </top>
      <bottom/>
      <diagonal/>
    </border>
    <border>
      <left style="thin">
        <color rgb="FF5B6770"/>
      </left>
      <right style="thin">
        <color rgb="FF5B6770"/>
      </right>
      <top style="thin">
        <color rgb="FF5B6770"/>
      </top>
      <bottom/>
      <diagonal/>
    </border>
    <border>
      <left style="thin">
        <color rgb="FF5B6770"/>
      </left>
      <right style="thin">
        <color rgb="FF5B6770"/>
      </right>
      <top style="hair">
        <color theme="1"/>
      </top>
      <bottom style="hair">
        <color theme="1"/>
      </bottom>
      <diagonal/>
    </border>
    <border>
      <left style="thin">
        <color rgb="FF5B6770"/>
      </left>
      <right style="thin">
        <color rgb="FF5B6770"/>
      </right>
      <top/>
      <bottom style="thin">
        <color rgb="FF5B6770"/>
      </bottom>
      <diagonal/>
    </border>
    <border>
      <left style="thin">
        <color rgb="FF5B6770"/>
      </left>
      <right style="thin">
        <color rgb="FF5B6770"/>
      </right>
      <top/>
      <bottom style="hair">
        <color theme="1"/>
      </bottom>
      <diagonal/>
    </border>
    <border>
      <left style="thin">
        <color rgb="FF5B6770"/>
      </left>
      <right style="thin">
        <color rgb="FF5B6770"/>
      </right>
      <top style="hair">
        <color theme="3" tint="-0.249977111117893"/>
      </top>
      <bottom style="thin">
        <color rgb="FF5B6770"/>
      </bottom>
      <diagonal/>
    </border>
    <border>
      <left style="thin">
        <color rgb="FF5B6770"/>
      </left>
      <right/>
      <top style="thin">
        <color rgb="FF5B6770"/>
      </top>
      <bottom style="hair">
        <color theme="1"/>
      </bottom>
      <diagonal/>
    </border>
    <border>
      <left/>
      <right style="thin">
        <color rgb="FF5B6770"/>
      </right>
      <top style="thin">
        <color rgb="FF5B6770"/>
      </top>
      <bottom style="hair">
        <color theme="1"/>
      </bottom>
      <diagonal/>
    </border>
    <border>
      <left/>
      <right style="thin">
        <color rgb="FF5B6770"/>
      </right>
      <top style="hair">
        <color theme="1"/>
      </top>
      <bottom style="thin">
        <color rgb="FF5B6770"/>
      </bottom>
      <diagonal/>
    </border>
    <border>
      <left/>
      <right style="thin">
        <color rgb="FF5B6770"/>
      </right>
      <top/>
      <bottom style="hair">
        <color theme="3" tint="-0.249977111117893"/>
      </bottom>
      <diagonal/>
    </border>
    <border>
      <left/>
      <right style="thin">
        <color rgb="FF5B6770"/>
      </right>
      <top style="hair">
        <color theme="3" tint="-0.249977111117893"/>
      </top>
      <bottom style="hair">
        <color theme="3" tint="-0.249977111117893"/>
      </bottom>
      <diagonal/>
    </border>
    <border>
      <left/>
      <right style="thin">
        <color rgb="FF5B6770"/>
      </right>
      <top style="hair">
        <color theme="3" tint="-0.249977111117893"/>
      </top>
      <bottom/>
      <diagonal/>
    </border>
    <border>
      <left/>
      <right style="thin">
        <color rgb="FF5B6770"/>
      </right>
      <top style="thin">
        <color rgb="FF5B6770"/>
      </top>
      <bottom/>
      <diagonal/>
    </border>
    <border>
      <left/>
      <right style="thin">
        <color rgb="FF5B6770"/>
      </right>
      <top style="hair">
        <color theme="1"/>
      </top>
      <bottom style="hair">
        <color theme="1"/>
      </bottom>
      <diagonal/>
    </border>
    <border>
      <left/>
      <right style="thin">
        <color rgb="FF5B6770"/>
      </right>
      <top/>
      <bottom style="thin">
        <color rgb="FF5B6770"/>
      </bottom>
      <diagonal/>
    </border>
    <border>
      <left/>
      <right style="thin">
        <color rgb="FF5B6770"/>
      </right>
      <top/>
      <bottom style="hair">
        <color theme="1"/>
      </bottom>
      <diagonal/>
    </border>
    <border>
      <left/>
      <right style="thin">
        <color rgb="FF5B6770"/>
      </right>
      <top style="hair">
        <color theme="3" tint="-0.249977111117893"/>
      </top>
      <bottom style="thin">
        <color rgb="FF5B6770"/>
      </bottom>
      <diagonal/>
    </border>
    <border>
      <left/>
      <right/>
      <top style="hair">
        <color theme="1"/>
      </top>
      <bottom/>
      <diagonal/>
    </border>
    <border>
      <left style="thin">
        <color rgb="FF5B6770"/>
      </left>
      <right style="thin">
        <color rgb="FF5B6770"/>
      </right>
      <top style="thin">
        <color rgb="FF5B6770"/>
      </top>
      <bottom style="hair">
        <color theme="3" tint="-0.249977111117893"/>
      </bottom>
      <diagonal/>
    </border>
    <border>
      <left/>
      <right/>
      <top style="thin">
        <color rgb="FF5B6770"/>
      </top>
      <bottom style="hair">
        <color theme="1"/>
      </bottom>
      <diagonal/>
    </border>
    <border>
      <left style="thin">
        <color rgb="FF5B6770"/>
      </left>
      <right style="thin">
        <color rgb="FF5B6770"/>
      </right>
      <top style="hair">
        <color theme="1"/>
      </top>
      <bottom/>
      <diagonal/>
    </border>
    <border>
      <left style="thin">
        <color rgb="FF5B6770"/>
      </left>
      <right/>
      <top style="hair">
        <color theme="1"/>
      </top>
      <bottom/>
      <diagonal/>
    </border>
    <border>
      <left/>
      <right style="thin">
        <color rgb="FF5B6770"/>
      </right>
      <top style="hair">
        <color theme="1"/>
      </top>
      <bottom/>
      <diagonal/>
    </border>
    <border>
      <left/>
      <right/>
      <top style="thin">
        <color rgb="FF5B6770"/>
      </top>
      <bottom style="hair">
        <color theme="3" tint="-0.249977111117893"/>
      </bottom>
      <diagonal/>
    </border>
    <border>
      <left style="thin">
        <color theme="0"/>
      </left>
      <right style="thin">
        <color theme="0"/>
      </right>
      <top style="thin">
        <color rgb="FF5B6770"/>
      </top>
      <bottom/>
      <diagonal/>
    </border>
    <border>
      <left style="thin">
        <color theme="0"/>
      </left>
      <right style="thin">
        <color theme="0"/>
      </right>
      <top/>
      <bottom style="thin">
        <color rgb="FF5B6770"/>
      </bottom>
      <diagonal/>
    </border>
    <border>
      <left style="thin">
        <color theme="0"/>
      </left>
      <right/>
      <top/>
      <bottom style="thin">
        <color rgb="FF5B6770"/>
      </bottom>
      <diagonal/>
    </border>
    <border>
      <left/>
      <right style="thin">
        <color theme="0"/>
      </right>
      <top/>
      <bottom style="thin">
        <color rgb="FF5B6770"/>
      </bottom>
      <diagonal/>
    </border>
    <border>
      <left style="thin">
        <color theme="0"/>
      </left>
      <right/>
      <top style="thin">
        <color rgb="FF5B6770"/>
      </top>
      <bottom/>
      <diagonal/>
    </border>
    <border>
      <left/>
      <right style="thin">
        <color theme="0"/>
      </right>
      <top style="thin">
        <color rgb="FF5B6770"/>
      </top>
      <bottom/>
      <diagonal/>
    </border>
    <border>
      <left style="thin">
        <color rgb="FF5B6770"/>
      </left>
      <right/>
      <top style="hair">
        <color rgb="FF5B6770"/>
      </top>
      <bottom style="hair">
        <color rgb="FF5B6770"/>
      </bottom>
      <diagonal/>
    </border>
    <border>
      <left/>
      <right style="thin">
        <color rgb="FF5B6770"/>
      </right>
      <top style="hair">
        <color rgb="FF5B6770"/>
      </top>
      <bottom style="hair">
        <color rgb="FF5B6770"/>
      </bottom>
      <diagonal/>
    </border>
    <border>
      <left style="thin">
        <color rgb="FF5B6770"/>
      </left>
      <right/>
      <top style="hair">
        <color rgb="FF5B6770"/>
      </top>
      <bottom style="thin">
        <color rgb="FF5B6770"/>
      </bottom>
      <diagonal/>
    </border>
    <border>
      <left/>
      <right style="thin">
        <color rgb="FF5B6770"/>
      </right>
      <top style="hair">
        <color rgb="FF5B6770"/>
      </top>
      <bottom style="thin">
        <color rgb="FF5B6770"/>
      </bottom>
      <diagonal/>
    </border>
    <border>
      <left style="thin">
        <color rgb="FF5B6770"/>
      </left>
      <right/>
      <top style="thin">
        <color rgb="FF5B6770"/>
      </top>
      <bottom style="hair">
        <color theme="3" tint="-0.249977111117893"/>
      </bottom>
      <diagonal/>
    </border>
    <border>
      <left style="thin">
        <color rgb="FF5B6770"/>
      </left>
      <right/>
      <top/>
      <bottom/>
      <diagonal/>
    </border>
    <border>
      <left style="thin">
        <color rgb="FF5B6770"/>
      </left>
      <right/>
      <top style="hair">
        <color rgb="FF5B6770"/>
      </top>
      <bottom/>
      <diagonal/>
    </border>
    <border>
      <left/>
      <right style="thin">
        <color rgb="FF5B6770"/>
      </right>
      <top style="thin">
        <color rgb="FF5B6770"/>
      </top>
      <bottom style="hair">
        <color theme="3" tint="-0.249977111117893"/>
      </bottom>
      <diagonal/>
    </border>
    <border>
      <left style="thin">
        <color rgb="FF5B6770"/>
      </left>
      <right style="thin">
        <color rgb="FF5B6770"/>
      </right>
      <top/>
      <bottom/>
      <diagonal/>
    </border>
    <border>
      <left style="thin">
        <color rgb="FF5B6770"/>
      </left>
      <right style="thin">
        <color rgb="FF5B6770"/>
      </right>
      <top style="hair">
        <color rgb="FF5B6770"/>
      </top>
      <bottom/>
      <diagonal/>
    </border>
    <border>
      <left/>
      <right/>
      <top style="medium">
        <color rgb="FF002162"/>
      </top>
      <bottom/>
      <diagonal/>
    </border>
    <border>
      <left/>
      <right style="thin">
        <color rgb="FF5B6770"/>
      </right>
      <top/>
      <bottom/>
      <diagonal/>
    </border>
    <border>
      <left style="thin">
        <color rgb="FF5B6770"/>
      </left>
      <right/>
      <top/>
      <bottom style="hair">
        <color indexed="64"/>
      </bottom>
      <diagonal/>
    </border>
    <border>
      <left/>
      <right style="thin">
        <color rgb="FF5B6770"/>
      </right>
      <top/>
      <bottom style="hair">
        <color indexed="64"/>
      </bottom>
      <diagonal/>
    </border>
    <border>
      <left style="thin">
        <color rgb="FF5B6770"/>
      </left>
      <right style="thin">
        <color rgb="FF5B6770"/>
      </right>
      <top/>
      <bottom style="hair">
        <color indexed="64"/>
      </bottom>
      <diagonal/>
    </border>
    <border>
      <left/>
      <right style="thin">
        <color rgb="FF5B6770"/>
      </right>
      <top style="thin">
        <color rgb="FF5B6770"/>
      </top>
      <bottom style="hair">
        <color rgb="FF5B6770"/>
      </bottom>
      <diagonal/>
    </border>
    <border>
      <left style="thin">
        <color rgb="FF5B6770"/>
      </left>
      <right/>
      <top style="hair">
        <color theme="3" tint="-0.249977111117893"/>
      </top>
      <bottom style="hair">
        <color rgb="FF5B6770"/>
      </bottom>
      <diagonal/>
    </border>
    <border>
      <left/>
      <right style="thin">
        <color rgb="FF5B6770"/>
      </right>
      <top style="hair">
        <color theme="3" tint="-0.249977111117893"/>
      </top>
      <bottom style="hair">
        <color rgb="FF5B6770"/>
      </bottom>
      <diagonal/>
    </border>
    <border>
      <left/>
      <right/>
      <top style="thin">
        <color rgb="FF5B6770"/>
      </top>
      <bottom style="hair">
        <color rgb="FF5B6770"/>
      </bottom>
      <diagonal/>
    </border>
    <border>
      <left style="thin">
        <color rgb="FF5B6770"/>
      </left>
      <right/>
      <top style="thin">
        <color rgb="FF5B6770"/>
      </top>
      <bottom style="hair">
        <color rgb="FF5B6770"/>
      </bottom>
      <diagonal/>
    </border>
    <border>
      <left style="thin">
        <color rgb="FF5B6770"/>
      </left>
      <right style="thin">
        <color rgb="FF5B6770"/>
      </right>
      <top style="thin">
        <color rgb="FF5B6770"/>
      </top>
      <bottom style="hair">
        <color rgb="FF5B6770"/>
      </bottom>
      <diagonal/>
    </border>
    <border>
      <left style="thin">
        <color rgb="FF5B6770"/>
      </left>
      <right/>
      <top style="hair">
        <color theme="1"/>
      </top>
      <bottom style="hair">
        <color rgb="FF5B6770"/>
      </bottom>
      <diagonal/>
    </border>
    <border>
      <left style="thin">
        <color rgb="FF5B6770"/>
      </left>
      <right style="thin">
        <color rgb="FF5B6770"/>
      </right>
      <top style="hair">
        <color rgb="FF5B6770"/>
      </top>
      <bottom style="hair">
        <color rgb="FF5B6770"/>
      </bottom>
      <diagonal/>
    </border>
    <border>
      <left style="thin">
        <color rgb="FF5B6770"/>
      </left>
      <right style="thin">
        <color rgb="FF5B6770"/>
      </right>
      <top style="hair">
        <color rgb="FF5B6770"/>
      </top>
      <bottom style="hair">
        <color theme="1"/>
      </bottom>
      <diagonal/>
    </border>
    <border>
      <left style="thin">
        <color rgb="FF5B6770"/>
      </left>
      <right/>
      <top style="hair">
        <color theme="1"/>
      </top>
      <bottom style="hair">
        <color theme="3" tint="-0.249977111117893"/>
      </bottom>
      <diagonal/>
    </border>
    <border>
      <left/>
      <right style="thin">
        <color rgb="FF5B6770"/>
      </right>
      <top style="hair">
        <color theme="1"/>
      </top>
      <bottom style="hair">
        <color theme="3" tint="-0.249977111117893"/>
      </bottom>
      <diagonal/>
    </border>
    <border>
      <left/>
      <right/>
      <top style="medium">
        <color rgb="FF002162"/>
      </top>
      <bottom style="hair">
        <color indexed="64"/>
      </bottom>
      <diagonal/>
    </border>
    <border>
      <left/>
      <right/>
      <top style="hair">
        <color indexed="64"/>
      </top>
      <bottom style="hair">
        <color theme="1"/>
      </bottom>
      <diagonal/>
    </border>
    <border>
      <left/>
      <right/>
      <top style="thin">
        <color rgb="FF5B6770"/>
      </top>
      <bottom style="hair">
        <color indexed="64"/>
      </bottom>
      <diagonal/>
    </border>
    <border>
      <left/>
      <right style="thin">
        <color rgb="FF5B6770"/>
      </right>
      <top style="hair">
        <color theme="1"/>
      </top>
      <bottom style="hair">
        <color rgb="FF5B6770"/>
      </bottom>
      <diagonal/>
    </border>
    <border>
      <left/>
      <right/>
      <top style="hair">
        <color rgb="FF5B6770"/>
      </top>
      <bottom style="hair">
        <color rgb="FF5B6770"/>
      </bottom>
      <diagonal/>
    </border>
    <border>
      <left/>
      <right/>
      <top style="hair">
        <color indexed="64"/>
      </top>
      <bottom style="thin">
        <color rgb="FF5B6770"/>
      </bottom>
      <diagonal/>
    </border>
    <border>
      <left/>
      <right/>
      <top style="hair">
        <color rgb="FF5B6770"/>
      </top>
      <bottom style="thin">
        <color rgb="FF5B6770"/>
      </bottom>
      <diagonal/>
    </border>
    <border>
      <left style="thin">
        <color rgb="FF5B6770"/>
      </left>
      <right/>
      <top style="hair">
        <color indexed="64"/>
      </top>
      <bottom style="thin">
        <color rgb="FF5B6770"/>
      </bottom>
      <diagonal/>
    </border>
    <border>
      <left/>
      <right style="thin">
        <color rgb="FF002162"/>
      </right>
      <top/>
      <bottom style="thin">
        <color rgb="FF002162"/>
      </bottom>
      <diagonal/>
    </border>
    <border>
      <left/>
      <right/>
      <top style="thin">
        <color rgb="FF002162"/>
      </top>
      <bottom style="medium">
        <color rgb="FF002162"/>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rgb="FF5B6770"/>
      </right>
      <top/>
      <bottom style="thin">
        <color indexed="64"/>
      </bottom>
      <diagonal/>
    </border>
    <border>
      <left/>
      <right/>
      <top style="hair">
        <color rgb="FF5B6770"/>
      </top>
      <bottom style="thin">
        <color indexed="64"/>
      </bottom>
      <diagonal/>
    </border>
    <border>
      <left/>
      <right/>
      <top style="hair">
        <color indexed="64"/>
      </top>
      <bottom style="thin">
        <color indexed="64"/>
      </bottom>
      <diagonal/>
    </border>
    <border>
      <left style="thin">
        <color rgb="FF5B6770"/>
      </left>
      <right style="thin">
        <color rgb="FF5B6770"/>
      </right>
      <top/>
      <bottom style="thin">
        <color indexed="64"/>
      </bottom>
      <diagonal/>
    </border>
    <border>
      <left style="thin">
        <color rgb="FF5B6770"/>
      </left>
      <right style="thin">
        <color rgb="FF5B6770"/>
      </right>
      <top style="hair">
        <color theme="3" tint="-0.249977111117893"/>
      </top>
      <bottom style="thin">
        <color indexed="64"/>
      </bottom>
      <diagonal/>
    </border>
    <border>
      <left/>
      <right/>
      <top style="hair">
        <color theme="3" tint="-0.249977111117893"/>
      </top>
      <bottom style="thin">
        <color indexed="64"/>
      </bottom>
      <diagonal/>
    </border>
    <border>
      <left style="thin">
        <color rgb="FF5B6770"/>
      </left>
      <right style="thin">
        <color rgb="FF5B6770"/>
      </right>
      <top style="hair">
        <color theme="1"/>
      </top>
      <bottom style="thin">
        <color indexed="64"/>
      </bottom>
      <diagonal/>
    </border>
    <border>
      <left style="thin">
        <color rgb="FF5B6770"/>
      </left>
      <right/>
      <top style="hair">
        <color theme="1"/>
      </top>
      <bottom style="thin">
        <color indexed="64"/>
      </bottom>
      <diagonal/>
    </border>
    <border>
      <left/>
      <right/>
      <top style="hair">
        <color theme="1"/>
      </top>
      <bottom style="thin">
        <color indexed="64"/>
      </bottom>
      <diagonal/>
    </border>
    <border>
      <left/>
      <right style="thin">
        <color rgb="FF5B6770"/>
      </right>
      <top style="hair">
        <color theme="1"/>
      </top>
      <bottom style="thin">
        <color indexed="64"/>
      </bottom>
      <diagonal/>
    </border>
    <border>
      <left style="thin">
        <color rgb="FF5B6770"/>
      </left>
      <right/>
      <top style="hair">
        <color theme="3" tint="-0.249977111117893"/>
      </top>
      <bottom style="thin">
        <color indexed="64"/>
      </bottom>
      <diagonal/>
    </border>
    <border>
      <left/>
      <right style="thin">
        <color rgb="FF5B6770"/>
      </right>
      <top style="hair">
        <color theme="3" tint="-0.249977111117893"/>
      </top>
      <bottom style="thin">
        <color indexed="64"/>
      </bottom>
      <diagonal/>
    </border>
    <border>
      <left style="thin">
        <color rgb="FF5B6770"/>
      </left>
      <right/>
      <top/>
      <bottom style="thin">
        <color indexed="64"/>
      </bottom>
      <diagonal/>
    </border>
    <border>
      <left/>
      <right/>
      <top/>
      <bottom style="thin">
        <color indexed="64"/>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rgb="FF5B6770"/>
      </left>
      <right style="thin">
        <color rgb="FF5B6770"/>
      </right>
      <top style="hair">
        <color theme="3" tint="-0.249977111117893"/>
      </top>
      <bottom style="thin">
        <color rgb="FF000000"/>
      </bottom>
      <diagonal/>
    </border>
    <border>
      <left style="thin">
        <color rgb="FF5B6770"/>
      </left>
      <right/>
      <top style="hair">
        <color theme="1"/>
      </top>
      <bottom style="thin">
        <color rgb="FF000000"/>
      </bottom>
      <diagonal/>
    </border>
    <border>
      <left style="thin">
        <color rgb="FF5B6770"/>
      </left>
      <right/>
      <top style="hair">
        <color rgb="FF5B6770"/>
      </top>
      <bottom style="thin">
        <color rgb="FF000000"/>
      </bottom>
      <diagonal/>
    </border>
    <border>
      <left/>
      <right style="thin">
        <color rgb="FF5B6770"/>
      </right>
      <top style="hair">
        <color rgb="FF5B6770"/>
      </top>
      <bottom style="thin">
        <color rgb="FF000000"/>
      </bottom>
      <diagonal/>
    </border>
    <border>
      <left/>
      <right/>
      <top style="hair">
        <color theme="1"/>
      </top>
      <bottom style="thin">
        <color rgb="FF000000"/>
      </bottom>
      <diagonal/>
    </border>
    <border>
      <left/>
      <right style="thin">
        <color rgb="FF5B6770"/>
      </right>
      <top style="hair">
        <color theme="1"/>
      </top>
      <bottom style="thin">
        <color rgb="FF000000"/>
      </bottom>
      <diagonal/>
    </border>
    <border>
      <left style="thin">
        <color rgb="FF5B6770"/>
      </left>
      <right style="thin">
        <color rgb="FF5B6770"/>
      </right>
      <top style="hair">
        <color theme="1"/>
      </top>
      <bottom style="thin">
        <color rgb="FF000000"/>
      </bottom>
      <diagonal/>
    </border>
  </borders>
  <cellStyleXfs count="5">
    <xf numFmtId="0" fontId="0" fillId="0" borderId="0"/>
    <xf numFmtId="0" fontId="2" fillId="0" borderId="0"/>
    <xf numFmtId="0" fontId="2" fillId="0" borderId="0"/>
    <xf numFmtId="0" fontId="4" fillId="0" borderId="0"/>
    <xf numFmtId="0" fontId="45" fillId="0" borderId="0" applyNumberFormat="0" applyFill="0" applyBorder="0" applyAlignment="0" applyProtection="0"/>
  </cellStyleXfs>
  <cellXfs count="593">
    <xf numFmtId="0" fontId="0" fillId="0" borderId="0" xfId="0"/>
    <xf numFmtId="0" fontId="5" fillId="2" borderId="0" xfId="0" applyFont="1" applyFill="1" applyAlignment="1" applyProtection="1">
      <alignment vertical="center"/>
      <protection hidden="1"/>
    </xf>
    <xf numFmtId="49" fontId="10" fillId="2" borderId="0" xfId="3" applyNumberFormat="1" applyFont="1" applyFill="1" applyAlignment="1" applyProtection="1">
      <alignment vertical="center"/>
      <protection hidden="1"/>
    </xf>
    <xf numFmtId="49" fontId="11" fillId="2" borderId="0" xfId="3" applyNumberFormat="1" applyFont="1" applyFill="1" applyAlignment="1" applyProtection="1">
      <alignment vertical="center"/>
      <protection hidden="1"/>
    </xf>
    <xf numFmtId="49" fontId="10" fillId="2" borderId="0" xfId="3" applyNumberFormat="1" applyFont="1" applyFill="1" applyAlignment="1" applyProtection="1">
      <alignment horizontal="center" vertical="center"/>
      <protection hidden="1"/>
    </xf>
    <xf numFmtId="164" fontId="18" fillId="2" borderId="0" xfId="3" applyNumberFormat="1" applyFont="1" applyFill="1" applyAlignment="1" applyProtection="1">
      <alignment horizontal="center" vertical="center" wrapText="1"/>
      <protection hidden="1"/>
    </xf>
    <xf numFmtId="164" fontId="22" fillId="2" borderId="0" xfId="3" applyNumberFormat="1" applyFont="1" applyFill="1" applyAlignment="1" applyProtection="1">
      <alignment horizontal="center" vertical="center" wrapText="1"/>
      <protection hidden="1"/>
    </xf>
    <xf numFmtId="0" fontId="5" fillId="0" borderId="0" xfId="0" applyFont="1" applyAlignment="1" applyProtection="1">
      <alignment vertical="center"/>
      <protection hidden="1"/>
    </xf>
    <xf numFmtId="164" fontId="16" fillId="3" borderId="0" xfId="3" applyNumberFormat="1" applyFont="1" applyFill="1" applyAlignment="1" applyProtection="1">
      <alignment horizontal="center" vertical="center" wrapText="1"/>
      <protection hidden="1"/>
    </xf>
    <xf numFmtId="164" fontId="11" fillId="3" borderId="0" xfId="3" applyNumberFormat="1" applyFont="1" applyFill="1" applyAlignment="1" applyProtection="1">
      <alignment horizontal="center" vertical="center" wrapText="1"/>
      <protection hidden="1"/>
    </xf>
    <xf numFmtId="0" fontId="19" fillId="3" borderId="0" xfId="0" applyFont="1" applyFill="1" applyAlignment="1">
      <alignment vertical="center"/>
    </xf>
    <xf numFmtId="164" fontId="22" fillId="4" borderId="0" xfId="3" applyNumberFormat="1" applyFont="1" applyFill="1" applyAlignment="1" applyProtection="1">
      <alignment horizontal="center" vertical="center" wrapText="1"/>
      <protection hidden="1"/>
    </xf>
    <xf numFmtId="49" fontId="1" fillId="3" borderId="0" xfId="3" applyNumberFormat="1" applyFont="1" applyFill="1" applyAlignment="1">
      <alignment vertical="center"/>
    </xf>
    <xf numFmtId="14" fontId="8" fillId="3" borderId="0" xfId="3" applyNumberFormat="1" applyFont="1" applyFill="1" applyAlignment="1">
      <alignment horizontal="left" vertical="center"/>
    </xf>
    <xf numFmtId="164" fontId="17" fillId="3" borderId="0" xfId="3" applyNumberFormat="1" applyFont="1" applyFill="1" applyAlignment="1" applyProtection="1">
      <alignment horizontal="center" vertical="center" wrapText="1"/>
      <protection hidden="1"/>
    </xf>
    <xf numFmtId="164" fontId="6" fillId="4" borderId="0" xfId="3" applyNumberFormat="1" applyFont="1" applyFill="1" applyAlignment="1" applyProtection="1">
      <alignment horizontal="center" vertical="center"/>
      <protection hidden="1"/>
    </xf>
    <xf numFmtId="0" fontId="24" fillId="4" borderId="0" xfId="3" applyFont="1" applyFill="1" applyAlignment="1">
      <alignment horizontal="left" vertical="center"/>
    </xf>
    <xf numFmtId="0" fontId="23" fillId="4" borderId="0" xfId="0" applyFont="1" applyFill="1" applyAlignment="1" applyProtection="1">
      <alignment vertical="center"/>
      <protection hidden="1"/>
    </xf>
    <xf numFmtId="0" fontId="7" fillId="4" borderId="0" xfId="3" applyFont="1" applyFill="1" applyAlignment="1">
      <alignment horizontal="center" vertical="center"/>
    </xf>
    <xf numFmtId="165" fontId="7" fillId="4" borderId="0" xfId="3" applyNumberFormat="1" applyFont="1" applyFill="1" applyAlignment="1">
      <alignment horizontal="right" vertical="center"/>
    </xf>
    <xf numFmtId="0" fontId="6" fillId="4" borderId="0" xfId="3" applyFont="1" applyFill="1" applyAlignment="1">
      <alignment vertical="center"/>
    </xf>
    <xf numFmtId="0" fontId="6" fillId="4" borderId="0" xfId="3" applyFont="1" applyFill="1" applyAlignment="1">
      <alignment horizontal="right" vertical="center"/>
    </xf>
    <xf numFmtId="0" fontId="5" fillId="4" borderId="0" xfId="0" applyFont="1" applyFill="1" applyAlignment="1" applyProtection="1">
      <alignment vertical="center"/>
      <protection hidden="1"/>
    </xf>
    <xf numFmtId="0" fontId="11" fillId="4" borderId="0" xfId="3" applyFont="1" applyFill="1" applyAlignment="1" applyProtection="1">
      <alignment vertical="center"/>
      <protection hidden="1"/>
    </xf>
    <xf numFmtId="49" fontId="11" fillId="4" borderId="0" xfId="3" applyNumberFormat="1" applyFont="1" applyFill="1" applyAlignment="1" applyProtection="1">
      <alignment vertical="center"/>
      <protection hidden="1"/>
    </xf>
    <xf numFmtId="49" fontId="6" fillId="3" borderId="0" xfId="3" applyNumberFormat="1" applyFont="1" applyFill="1" applyAlignment="1">
      <alignment vertical="center"/>
    </xf>
    <xf numFmtId="0" fontId="13" fillId="3" borderId="0" xfId="0" applyFont="1" applyFill="1" applyAlignment="1">
      <alignment vertical="center"/>
    </xf>
    <xf numFmtId="0" fontId="0" fillId="4" borderId="0" xfId="0" applyFill="1" applyAlignment="1">
      <alignment vertical="center"/>
    </xf>
    <xf numFmtId="0" fontId="0" fillId="0" borderId="0" xfId="0" applyAlignment="1">
      <alignment vertical="center"/>
    </xf>
    <xf numFmtId="0" fontId="1" fillId="3" borderId="0" xfId="0" applyFont="1" applyFill="1" applyAlignment="1">
      <alignment vertical="center"/>
    </xf>
    <xf numFmtId="0" fontId="6" fillId="3" borderId="0" xfId="3" applyFont="1" applyFill="1" applyAlignment="1">
      <alignment vertical="center"/>
    </xf>
    <xf numFmtId="0" fontId="13" fillId="3" borderId="0" xfId="0" applyFont="1" applyFill="1" applyAlignment="1">
      <alignment horizontal="center" vertical="center"/>
    </xf>
    <xf numFmtId="0" fontId="25" fillId="3" borderId="0" xfId="0" applyFont="1" applyFill="1" applyAlignment="1">
      <alignment vertical="center"/>
    </xf>
    <xf numFmtId="49" fontId="12" fillId="3" borderId="0" xfId="3" applyNumberFormat="1" applyFont="1" applyFill="1" applyAlignment="1">
      <alignment vertical="center" wrapText="1"/>
    </xf>
    <xf numFmtId="49" fontId="13" fillId="3" borderId="0" xfId="3" applyNumberFormat="1" applyFont="1" applyFill="1" applyAlignment="1">
      <alignment vertical="center"/>
    </xf>
    <xf numFmtId="0" fontId="21" fillId="3" borderId="0" xfId="0" applyFont="1" applyFill="1" applyAlignment="1">
      <alignment vertical="center"/>
    </xf>
    <xf numFmtId="0" fontId="23" fillId="3" borderId="0" xfId="0" applyFont="1" applyFill="1" applyAlignment="1">
      <alignment vertical="center"/>
    </xf>
    <xf numFmtId="0" fontId="20" fillId="3" borderId="0" xfId="0" applyFont="1" applyFill="1" applyAlignment="1">
      <alignment vertical="center"/>
    </xf>
    <xf numFmtId="0" fontId="7" fillId="3" borderId="0" xfId="0" applyFont="1" applyFill="1" applyAlignment="1">
      <alignment vertical="center"/>
    </xf>
    <xf numFmtId="0" fontId="0" fillId="3" borderId="0" xfId="0" applyFill="1" applyAlignment="1">
      <alignment vertical="center"/>
    </xf>
    <xf numFmtId="0" fontId="16" fillId="4" borderId="0" xfId="3" applyFont="1" applyFill="1" applyAlignment="1">
      <alignment horizontal="left" vertical="center"/>
    </xf>
    <xf numFmtId="0" fontId="7" fillId="4" borderId="0" xfId="0" applyFont="1" applyFill="1" applyAlignment="1">
      <alignment vertical="center" wrapText="1"/>
    </xf>
    <xf numFmtId="0" fontId="15" fillId="4" borderId="0" xfId="0" applyFont="1" applyFill="1" applyAlignment="1">
      <alignment vertical="center"/>
    </xf>
    <xf numFmtId="0" fontId="19" fillId="4" borderId="0" xfId="0" applyFont="1" applyFill="1" applyAlignment="1">
      <alignment vertical="center"/>
    </xf>
    <xf numFmtId="0" fontId="24" fillId="4" borderId="0" xfId="0" applyFont="1" applyFill="1" applyAlignment="1">
      <alignment horizontal="right" vertical="center"/>
    </xf>
    <xf numFmtId="3" fontId="24" fillId="4" borderId="0" xfId="0" applyNumberFormat="1" applyFont="1" applyFill="1" applyAlignment="1">
      <alignment horizontal="center" vertical="center"/>
    </xf>
    <xf numFmtId="0" fontId="23" fillId="4" borderId="0" xfId="0" applyFont="1" applyFill="1" applyAlignment="1">
      <alignment vertical="center"/>
    </xf>
    <xf numFmtId="0" fontId="7" fillId="4" borderId="0" xfId="0" applyFont="1" applyFill="1" applyAlignment="1">
      <alignment vertical="center"/>
    </xf>
    <xf numFmtId="0" fontId="23" fillId="4" borderId="0" xfId="0" applyFont="1" applyFill="1" applyAlignment="1">
      <alignment vertical="center" wrapText="1"/>
    </xf>
    <xf numFmtId="0" fontId="21" fillId="4" borderId="0" xfId="0" applyFont="1" applyFill="1" applyAlignment="1">
      <alignment vertical="center"/>
    </xf>
    <xf numFmtId="1" fontId="7" fillId="3" borderId="3" xfId="2" applyNumberFormat="1" applyFont="1" applyFill="1" applyBorder="1" applyAlignment="1">
      <alignment horizontal="center" vertical="center"/>
    </xf>
    <xf numFmtId="0" fontId="7" fillId="3" borderId="3" xfId="0" applyFont="1" applyFill="1" applyBorder="1" applyAlignment="1">
      <alignment horizontal="center" vertical="center"/>
    </xf>
    <xf numFmtId="1" fontId="7" fillId="3" borderId="4" xfId="2" applyNumberFormat="1" applyFont="1" applyFill="1" applyBorder="1" applyAlignment="1">
      <alignment horizontal="center" vertical="center"/>
    </xf>
    <xf numFmtId="0" fontId="7" fillId="3" borderId="4" xfId="0" applyFont="1" applyFill="1" applyBorder="1" applyAlignment="1">
      <alignment horizontal="center" vertical="center"/>
    </xf>
    <xf numFmtId="0" fontId="25" fillId="3" borderId="0" xfId="0" applyFont="1" applyFill="1" applyAlignment="1">
      <alignment horizontal="center" vertical="center"/>
    </xf>
    <xf numFmtId="0" fontId="14" fillId="3" borderId="4" xfId="0" applyFont="1" applyFill="1" applyBorder="1" applyAlignment="1">
      <alignment horizontal="center" vertical="center"/>
    </xf>
    <xf numFmtId="1" fontId="7" fillId="3" borderId="5" xfId="2" applyNumberFormat="1" applyFont="1" applyFill="1" applyBorder="1" applyAlignment="1">
      <alignment horizontal="center" vertical="center"/>
    </xf>
    <xf numFmtId="0" fontId="7" fillId="3" borderId="5" xfId="0" applyFont="1" applyFill="1" applyBorder="1" applyAlignment="1">
      <alignment horizontal="center" vertical="center"/>
    </xf>
    <xf numFmtId="1" fontId="7" fillId="3" borderId="6" xfId="2" applyNumberFormat="1" applyFont="1" applyFill="1" applyBorder="1" applyAlignment="1">
      <alignment horizontal="center" vertical="center"/>
    </xf>
    <xf numFmtId="0" fontId="7" fillId="3" borderId="6" xfId="0" applyFont="1" applyFill="1" applyBorder="1" applyAlignment="1">
      <alignment horizontal="center" vertical="center"/>
    </xf>
    <xf numFmtId="49" fontId="7" fillId="3" borderId="0" xfId="3" applyNumberFormat="1" applyFont="1" applyFill="1" applyAlignment="1">
      <alignment vertical="center"/>
    </xf>
    <xf numFmtId="2" fontId="7" fillId="3" borderId="0" xfId="2" applyNumberFormat="1" applyFont="1" applyFill="1" applyAlignment="1">
      <alignment horizontal="right" vertical="center" indent="1"/>
    </xf>
    <xf numFmtId="1" fontId="7" fillId="3" borderId="0" xfId="2" applyNumberFormat="1" applyFont="1" applyFill="1" applyAlignment="1">
      <alignment horizontal="center" vertical="center"/>
    </xf>
    <xf numFmtId="49" fontId="6" fillId="3" borderId="0" xfId="3" applyNumberFormat="1" applyFont="1" applyFill="1" applyAlignment="1">
      <alignment horizontal="left" vertical="center"/>
    </xf>
    <xf numFmtId="49" fontId="7" fillId="3" borderId="0" xfId="3" applyNumberFormat="1" applyFont="1" applyFill="1" applyAlignment="1">
      <alignment horizontal="left" vertical="center"/>
    </xf>
    <xf numFmtId="49" fontId="9" fillId="3" borderId="0" xfId="3" applyNumberFormat="1" applyFont="1" applyFill="1" applyAlignment="1">
      <alignment horizontal="center" vertical="center"/>
    </xf>
    <xf numFmtId="0" fontId="1" fillId="4" borderId="0" xfId="0" applyFont="1" applyFill="1" applyAlignment="1">
      <alignment vertical="center"/>
    </xf>
    <xf numFmtId="49" fontId="7" fillId="3" borderId="8" xfId="3" applyNumberFormat="1" applyFont="1" applyFill="1" applyBorder="1" applyAlignment="1">
      <alignment horizontal="left" vertical="center"/>
    </xf>
    <xf numFmtId="0" fontId="1" fillId="3" borderId="8" xfId="0" applyFont="1" applyFill="1" applyBorder="1" applyAlignment="1">
      <alignment vertical="center"/>
    </xf>
    <xf numFmtId="0" fontId="6" fillId="3" borderId="8" xfId="3" applyFont="1" applyFill="1" applyBorder="1" applyAlignment="1">
      <alignment vertical="center"/>
    </xf>
    <xf numFmtId="49" fontId="7" fillId="3" borderId="10" xfId="3" applyNumberFormat="1" applyFont="1" applyFill="1" applyBorder="1" applyAlignment="1">
      <alignment horizontal="left" vertical="center"/>
    </xf>
    <xf numFmtId="49" fontId="6" fillId="3" borderId="8" xfId="3" applyNumberFormat="1" applyFont="1" applyFill="1" applyBorder="1" applyAlignment="1">
      <alignment horizontal="left" vertical="center"/>
    </xf>
    <xf numFmtId="0" fontId="7" fillId="3" borderId="8" xfId="3" applyFont="1" applyFill="1" applyBorder="1" applyAlignment="1">
      <alignment horizontal="left" vertical="center" wrapText="1"/>
    </xf>
    <xf numFmtId="49" fontId="7" fillId="2" borderId="0" xfId="3" applyNumberFormat="1" applyFont="1" applyFill="1" applyAlignment="1" applyProtection="1">
      <alignment vertical="center"/>
      <protection hidden="1"/>
    </xf>
    <xf numFmtId="0" fontId="7" fillId="3" borderId="0" xfId="0" applyFont="1" applyFill="1" applyAlignment="1">
      <alignment horizontal="right" vertical="center"/>
    </xf>
    <xf numFmtId="49" fontId="14" fillId="3" borderId="0" xfId="3" applyNumberFormat="1" applyFont="1" applyFill="1" applyAlignment="1">
      <alignment horizontal="left" vertical="center"/>
    </xf>
    <xf numFmtId="49" fontId="14" fillId="3" borderId="8" xfId="3" applyNumberFormat="1" applyFont="1" applyFill="1" applyBorder="1" applyAlignment="1">
      <alignment vertical="center"/>
    </xf>
    <xf numFmtId="49" fontId="14" fillId="3" borderId="0" xfId="3" applyNumberFormat="1" applyFont="1" applyFill="1" applyAlignment="1">
      <alignment vertical="center"/>
    </xf>
    <xf numFmtId="49" fontId="14" fillId="3" borderId="13" xfId="3" applyNumberFormat="1" applyFont="1" applyFill="1" applyBorder="1" applyAlignment="1">
      <alignment horizontal="left" vertical="center"/>
    </xf>
    <xf numFmtId="49" fontId="14" fillId="3" borderId="14" xfId="3" applyNumberFormat="1" applyFont="1" applyFill="1" applyBorder="1" applyAlignment="1">
      <alignment horizontal="center" vertical="center"/>
    </xf>
    <xf numFmtId="49" fontId="14" fillId="3" borderId="0" xfId="3" applyNumberFormat="1" applyFont="1" applyFill="1" applyAlignment="1">
      <alignment horizontal="center" vertical="center"/>
    </xf>
    <xf numFmtId="14" fontId="7" fillId="3" borderId="0" xfId="3" applyNumberFormat="1" applyFont="1" applyFill="1" applyAlignment="1">
      <alignment horizontal="left" vertical="center"/>
    </xf>
    <xf numFmtId="1" fontId="7" fillId="3" borderId="15" xfId="2" applyNumberFormat="1" applyFont="1" applyFill="1" applyBorder="1" applyAlignment="1">
      <alignment horizontal="center" vertical="center"/>
    </xf>
    <xf numFmtId="0" fontId="7" fillId="3" borderId="15" xfId="0" applyFont="1" applyFill="1" applyBorder="1" applyAlignment="1">
      <alignment horizontal="center" vertical="center"/>
    </xf>
    <xf numFmtId="0" fontId="37" fillId="3" borderId="0" xfId="0" applyFont="1" applyFill="1" applyAlignment="1">
      <alignment horizontal="left" vertical="center"/>
    </xf>
    <xf numFmtId="0" fontId="37" fillId="3" borderId="0" xfId="0" applyFont="1" applyFill="1" applyAlignment="1">
      <alignment horizontal="left"/>
    </xf>
    <xf numFmtId="0" fontId="37" fillId="3" borderId="0" xfId="0" applyFont="1" applyFill="1"/>
    <xf numFmtId="0" fontId="38" fillId="3" borderId="0" xfId="0" applyFont="1" applyFill="1" applyAlignment="1">
      <alignment horizontal="left" vertical="center"/>
    </xf>
    <xf numFmtId="4" fontId="7" fillId="3" borderId="4" xfId="2" applyNumberFormat="1" applyFont="1" applyFill="1" applyBorder="1" applyAlignment="1">
      <alignment horizontal="center" vertical="center"/>
    </xf>
    <xf numFmtId="0" fontId="3" fillId="3" borderId="0" xfId="3" applyFont="1" applyFill="1" applyProtection="1">
      <protection hidden="1"/>
    </xf>
    <xf numFmtId="0" fontId="26" fillId="3" borderId="0" xfId="3" applyFont="1" applyFill="1" applyProtection="1">
      <protection hidden="1"/>
    </xf>
    <xf numFmtId="0" fontId="39" fillId="3" borderId="0" xfId="3" applyFont="1" applyFill="1" applyAlignment="1" applyProtection="1">
      <alignment horizontal="right"/>
      <protection hidden="1"/>
    </xf>
    <xf numFmtId="0" fontId="40" fillId="5" borderId="16" xfId="2" applyFont="1" applyFill="1" applyBorder="1" applyAlignment="1">
      <alignment horizontal="center" vertical="center"/>
    </xf>
    <xf numFmtId="0" fontId="14" fillId="3" borderId="17" xfId="0" applyFont="1" applyFill="1" applyBorder="1" applyAlignment="1">
      <alignment horizontal="center" vertical="center"/>
    </xf>
    <xf numFmtId="1" fontId="7" fillId="3" borderId="17"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40" fillId="5" borderId="18" xfId="2" applyFont="1" applyFill="1" applyBorder="1" applyAlignment="1">
      <alignment horizontal="center" vertical="center"/>
    </xf>
    <xf numFmtId="1" fontId="7" fillId="3" borderId="19" xfId="2" applyNumberFormat="1" applyFont="1" applyFill="1" applyBorder="1" applyAlignment="1">
      <alignment horizontal="center" vertical="center"/>
    </xf>
    <xf numFmtId="0" fontId="7" fillId="3" borderId="19" xfId="0" applyFont="1" applyFill="1" applyBorder="1" applyAlignment="1">
      <alignment horizontal="center" vertical="center"/>
    </xf>
    <xf numFmtId="1" fontId="7" fillId="3" borderId="16" xfId="2" applyNumberFormat="1" applyFont="1" applyFill="1" applyBorder="1" applyAlignment="1">
      <alignment horizontal="center" vertical="center"/>
    </xf>
    <xf numFmtId="0" fontId="7" fillId="3" borderId="16" xfId="0" applyFont="1" applyFill="1" applyBorder="1" applyAlignment="1">
      <alignment horizontal="center" vertical="center"/>
    </xf>
    <xf numFmtId="1" fontId="7" fillId="3" borderId="18" xfId="2" applyNumberFormat="1" applyFont="1" applyFill="1" applyBorder="1" applyAlignment="1">
      <alignment horizontal="center" vertical="center"/>
    </xf>
    <xf numFmtId="0" fontId="7" fillId="3" borderId="18" xfId="0" applyFont="1" applyFill="1" applyBorder="1" applyAlignment="1">
      <alignment horizontal="center" vertical="center"/>
    </xf>
    <xf numFmtId="0" fontId="14" fillId="3" borderId="29" xfId="0" applyFont="1" applyFill="1" applyBorder="1" applyAlignment="1">
      <alignment horizontal="center" vertical="center"/>
    </xf>
    <xf numFmtId="0" fontId="14" fillId="3" borderId="30" xfId="0" applyFont="1" applyFill="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14" fillId="3" borderId="33" xfId="0" applyFont="1" applyFill="1" applyBorder="1" applyAlignment="1">
      <alignment horizontal="center" vertical="center"/>
    </xf>
    <xf numFmtId="0" fontId="14" fillId="3" borderId="34" xfId="0" applyFont="1" applyFill="1" applyBorder="1" applyAlignment="1">
      <alignment horizontal="center" vertical="center"/>
    </xf>
    <xf numFmtId="0" fontId="14" fillId="3" borderId="35" xfId="0" applyFont="1" applyFill="1" applyBorder="1" applyAlignment="1">
      <alignment horizontal="center" vertical="center"/>
    </xf>
    <xf numFmtId="0" fontId="14" fillId="3" borderId="36" xfId="0" applyFont="1" applyFill="1" applyBorder="1" applyAlignment="1">
      <alignment horizontal="center" vertical="center"/>
    </xf>
    <xf numFmtId="0" fontId="14" fillId="3" borderId="37" xfId="0" applyFont="1" applyFill="1" applyBorder="1" applyAlignment="1">
      <alignment horizontal="center" vertical="center"/>
    </xf>
    <xf numFmtId="0" fontId="14" fillId="3" borderId="38" xfId="0" applyFont="1" applyFill="1" applyBorder="1" applyAlignment="1">
      <alignment horizontal="center" vertical="center"/>
    </xf>
    <xf numFmtId="1" fontId="7" fillId="3" borderId="39" xfId="2" applyNumberFormat="1" applyFont="1" applyFill="1" applyBorder="1" applyAlignment="1">
      <alignment horizontal="center" vertical="center"/>
    </xf>
    <xf numFmtId="1" fontId="7" fillId="3" borderId="40" xfId="2" applyNumberFormat="1" applyFont="1" applyFill="1" applyBorder="1" applyAlignment="1">
      <alignment horizontal="center" vertical="center"/>
    </xf>
    <xf numFmtId="1" fontId="7" fillId="3" borderId="21" xfId="2" applyNumberFormat="1" applyFont="1" applyFill="1" applyBorder="1" applyAlignment="1">
      <alignment horizontal="center" vertical="center"/>
    </xf>
    <xf numFmtId="1" fontId="7" fillId="3" borderId="41" xfId="2" applyNumberFormat="1" applyFont="1" applyFill="1" applyBorder="1" applyAlignment="1">
      <alignment horizontal="center" vertical="center"/>
    </xf>
    <xf numFmtId="1" fontId="7" fillId="3" borderId="22" xfId="2" applyNumberFormat="1" applyFont="1" applyFill="1" applyBorder="1" applyAlignment="1">
      <alignment horizontal="center" vertical="center"/>
    </xf>
    <xf numFmtId="1" fontId="7" fillId="3" borderId="42" xfId="2" applyNumberFormat="1" applyFont="1" applyFill="1" applyBorder="1" applyAlignment="1">
      <alignment horizontal="center" vertical="center"/>
    </xf>
    <xf numFmtId="1" fontId="7" fillId="3" borderId="23" xfId="2" applyNumberFormat="1" applyFont="1" applyFill="1" applyBorder="1" applyAlignment="1">
      <alignment horizontal="center" vertical="center"/>
    </xf>
    <xf numFmtId="1" fontId="7" fillId="3" borderId="43" xfId="2" applyNumberFormat="1" applyFont="1" applyFill="1" applyBorder="1" applyAlignment="1">
      <alignment horizontal="center" vertical="center"/>
    </xf>
    <xf numFmtId="1" fontId="7" fillId="3" borderId="24" xfId="2" applyNumberFormat="1" applyFont="1" applyFill="1" applyBorder="1" applyAlignment="1">
      <alignment horizontal="center" vertical="center"/>
    </xf>
    <xf numFmtId="1" fontId="7" fillId="3" borderId="44" xfId="2" applyNumberFormat="1" applyFont="1" applyFill="1" applyBorder="1" applyAlignment="1">
      <alignment horizontal="center" vertical="center"/>
    </xf>
    <xf numFmtId="1" fontId="7" fillId="3" borderId="25" xfId="2" applyNumberFormat="1" applyFont="1" applyFill="1" applyBorder="1" applyAlignment="1">
      <alignment horizontal="center" vertical="center"/>
    </xf>
    <xf numFmtId="1" fontId="7" fillId="3" borderId="45" xfId="2" applyNumberFormat="1" applyFont="1" applyFill="1" applyBorder="1" applyAlignment="1">
      <alignment horizontal="center" vertical="center"/>
    </xf>
    <xf numFmtId="1" fontId="7" fillId="3" borderId="26" xfId="2" applyNumberFormat="1" applyFont="1" applyFill="1" applyBorder="1" applyAlignment="1">
      <alignment horizontal="center" vertical="center"/>
    </xf>
    <xf numFmtId="1" fontId="7" fillId="3" borderId="46" xfId="2" applyNumberFormat="1" applyFont="1" applyFill="1" applyBorder="1" applyAlignment="1">
      <alignment horizontal="center" vertical="center"/>
    </xf>
    <xf numFmtId="1" fontId="7" fillId="3" borderId="27" xfId="2" applyNumberFormat="1" applyFont="1" applyFill="1" applyBorder="1" applyAlignment="1">
      <alignment horizontal="center" vertical="center"/>
    </xf>
    <xf numFmtId="1" fontId="7" fillId="3" borderId="47" xfId="2" applyNumberFormat="1" applyFont="1" applyFill="1" applyBorder="1" applyAlignment="1">
      <alignment horizontal="center" vertical="center"/>
    </xf>
    <xf numFmtId="1" fontId="7" fillId="3" borderId="20" xfId="2" applyNumberFormat="1" applyFont="1" applyFill="1" applyBorder="1" applyAlignment="1">
      <alignment horizontal="center" vertical="center"/>
    </xf>
    <xf numFmtId="1" fontId="7" fillId="3" borderId="48" xfId="2" applyNumberFormat="1" applyFont="1" applyFill="1" applyBorder="1" applyAlignment="1">
      <alignment horizontal="center" vertical="center"/>
    </xf>
    <xf numFmtId="1" fontId="7" fillId="3" borderId="28" xfId="2" applyNumberFormat="1" applyFont="1" applyFill="1" applyBorder="1" applyAlignment="1">
      <alignment horizontal="center" vertical="center"/>
    </xf>
    <xf numFmtId="1" fontId="7" fillId="3" borderId="49" xfId="2" applyNumberFormat="1" applyFont="1" applyFill="1" applyBorder="1" applyAlignment="1">
      <alignment horizontal="center" vertical="center"/>
    </xf>
    <xf numFmtId="1" fontId="7" fillId="3" borderId="29" xfId="2" applyNumberFormat="1" applyFont="1" applyFill="1" applyBorder="1" applyAlignment="1">
      <alignment horizontal="center" vertical="center"/>
    </xf>
    <xf numFmtId="1" fontId="7" fillId="3" borderId="37" xfId="2" applyNumberFormat="1" applyFont="1" applyFill="1" applyBorder="1" applyAlignment="1">
      <alignment horizontal="center" vertical="center"/>
    </xf>
    <xf numFmtId="1" fontId="7" fillId="3" borderId="30" xfId="2" applyNumberFormat="1" applyFont="1" applyFill="1" applyBorder="1" applyAlignment="1">
      <alignment horizontal="center" vertical="center"/>
    </xf>
    <xf numFmtId="0" fontId="7" fillId="3" borderId="39" xfId="0" applyFont="1" applyFill="1" applyBorder="1" applyAlignment="1">
      <alignment horizontal="center" vertical="center"/>
    </xf>
    <xf numFmtId="1" fontId="7" fillId="3" borderId="52" xfId="2" applyNumberFormat="1" applyFont="1" applyFill="1" applyBorder="1" applyAlignment="1">
      <alignment horizontal="center" vertical="center"/>
    </xf>
    <xf numFmtId="0" fontId="7" fillId="3" borderId="52" xfId="0" applyFont="1" applyFill="1" applyBorder="1" applyAlignment="1">
      <alignment horizontal="center" vertical="center"/>
    </xf>
    <xf numFmtId="2" fontId="7" fillId="3" borderId="40" xfId="2" applyNumberFormat="1" applyFont="1" applyFill="1" applyBorder="1" applyAlignment="1">
      <alignment horizontal="center" vertical="center"/>
    </xf>
    <xf numFmtId="2" fontId="7" fillId="3" borderId="48" xfId="2" applyNumberFormat="1" applyFont="1" applyFill="1" applyBorder="1" applyAlignment="1">
      <alignment horizontal="center" vertical="center"/>
    </xf>
    <xf numFmtId="0" fontId="7" fillId="3" borderId="21" xfId="0" applyFont="1" applyFill="1" applyBorder="1" applyAlignment="1">
      <alignment horizontal="center" vertical="center"/>
    </xf>
    <xf numFmtId="1" fontId="1" fillId="4" borderId="37" xfId="2" applyNumberFormat="1" applyFont="1" applyFill="1" applyBorder="1" applyAlignment="1" applyProtection="1">
      <alignment horizontal="center" vertical="center"/>
      <protection locked="0"/>
    </xf>
    <xf numFmtId="1" fontId="1" fillId="4" borderId="30" xfId="2" applyNumberFormat="1" applyFont="1" applyFill="1" applyBorder="1" applyAlignment="1" applyProtection="1">
      <alignment horizontal="center" vertical="center"/>
      <protection locked="0"/>
    </xf>
    <xf numFmtId="4" fontId="7" fillId="3" borderId="17" xfId="2" applyNumberFormat="1" applyFont="1" applyFill="1" applyBorder="1" applyAlignment="1">
      <alignment horizontal="center" vertical="center"/>
    </xf>
    <xf numFmtId="1" fontId="7" fillId="3" borderId="50" xfId="2" applyNumberFormat="1" applyFont="1" applyFill="1" applyBorder="1" applyAlignment="1">
      <alignment horizontal="center" vertical="center"/>
    </xf>
    <xf numFmtId="0" fontId="7" fillId="3" borderId="50" xfId="0" applyFont="1" applyFill="1" applyBorder="1" applyAlignment="1">
      <alignment horizontal="center" vertical="center"/>
    </xf>
    <xf numFmtId="0" fontId="14" fillId="3" borderId="56" xfId="0" applyFont="1" applyFill="1" applyBorder="1" applyAlignment="1">
      <alignment horizontal="center" vertical="center"/>
    </xf>
    <xf numFmtId="1" fontId="7" fillId="3" borderId="56" xfId="2" applyNumberFormat="1" applyFont="1" applyFill="1" applyBorder="1" applyAlignment="1">
      <alignment horizontal="center" vertical="center"/>
    </xf>
    <xf numFmtId="4" fontId="7" fillId="3" borderId="56" xfId="2" applyNumberFormat="1" applyFont="1" applyFill="1" applyBorder="1" applyAlignment="1">
      <alignment horizontal="center" vertical="center"/>
    </xf>
    <xf numFmtId="2" fontId="7" fillId="3" borderId="41" xfId="2" applyNumberFormat="1" applyFont="1" applyFill="1" applyBorder="1" applyAlignment="1">
      <alignment horizontal="center" vertical="center"/>
    </xf>
    <xf numFmtId="0" fontId="40" fillId="5" borderId="25" xfId="2" applyFont="1" applyFill="1" applyBorder="1" applyAlignment="1">
      <alignment horizontal="center" vertical="center"/>
    </xf>
    <xf numFmtId="0" fontId="40" fillId="5" borderId="27" xfId="2" applyFont="1" applyFill="1" applyBorder="1" applyAlignment="1">
      <alignment horizontal="center" vertical="center"/>
    </xf>
    <xf numFmtId="0" fontId="40" fillId="5" borderId="57" xfId="2" applyFont="1" applyFill="1" applyBorder="1" applyAlignment="1">
      <alignment horizontal="center" vertical="center"/>
    </xf>
    <xf numFmtId="0" fontId="40" fillId="5" borderId="58"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60" xfId="2" applyFont="1" applyFill="1" applyBorder="1" applyAlignment="1">
      <alignment horizontal="center" vertical="center"/>
    </xf>
    <xf numFmtId="0" fontId="40" fillId="5" borderId="61" xfId="2" applyFont="1" applyFill="1" applyBorder="1" applyAlignment="1">
      <alignment horizontal="center" vertical="center"/>
    </xf>
    <xf numFmtId="0" fontId="40" fillId="5" borderId="62" xfId="2" applyFont="1" applyFill="1" applyBorder="1" applyAlignment="1">
      <alignment horizontal="center" vertical="center"/>
    </xf>
    <xf numFmtId="0" fontId="0" fillId="3" borderId="0" xfId="0" applyFill="1"/>
    <xf numFmtId="0" fontId="41" fillId="3" borderId="0" xfId="0" applyFont="1" applyFill="1"/>
    <xf numFmtId="49" fontId="6" fillId="3" borderId="10" xfId="3" applyNumberFormat="1" applyFont="1" applyFill="1" applyBorder="1" applyAlignment="1">
      <alignment horizontal="left" vertical="center"/>
    </xf>
    <xf numFmtId="49" fontId="37" fillId="3" borderId="0" xfId="3" applyNumberFormat="1" applyFont="1" applyFill="1" applyAlignment="1">
      <alignment horizontal="left" vertical="center"/>
    </xf>
    <xf numFmtId="0" fontId="16" fillId="3" borderId="0" xfId="3" applyFont="1" applyFill="1" applyAlignment="1">
      <alignment horizontal="left" vertical="center"/>
    </xf>
    <xf numFmtId="0" fontId="7" fillId="3" borderId="0" xfId="0" applyFont="1" applyFill="1" applyAlignment="1">
      <alignment vertical="center" wrapText="1"/>
    </xf>
    <xf numFmtId="0" fontId="15" fillId="3" borderId="0" xfId="0" applyFont="1" applyFill="1" applyAlignment="1">
      <alignment vertical="center"/>
    </xf>
    <xf numFmtId="0" fontId="42" fillId="3" borderId="0" xfId="0" applyFont="1" applyFill="1"/>
    <xf numFmtId="0" fontId="5" fillId="2" borderId="0" xfId="0" applyFont="1" applyFill="1" applyAlignment="1">
      <alignment vertical="center"/>
    </xf>
    <xf numFmtId="0" fontId="5" fillId="4" borderId="0" xfId="0" applyFont="1" applyFill="1" applyAlignment="1">
      <alignment vertical="center"/>
    </xf>
    <xf numFmtId="49" fontId="10" fillId="2" borderId="0" xfId="3" applyNumberFormat="1" applyFont="1" applyFill="1" applyAlignment="1">
      <alignment vertical="center"/>
    </xf>
    <xf numFmtId="49" fontId="11" fillId="4" borderId="0" xfId="3" applyNumberFormat="1" applyFont="1" applyFill="1" applyAlignment="1">
      <alignment vertical="center"/>
    </xf>
    <xf numFmtId="49" fontId="11" fillId="2" borderId="0" xfId="3" applyNumberFormat="1" applyFont="1" applyFill="1" applyAlignment="1">
      <alignment vertical="center"/>
    </xf>
    <xf numFmtId="49" fontId="10" fillId="2" borderId="0" xfId="3" applyNumberFormat="1" applyFont="1" applyFill="1" applyAlignment="1">
      <alignment horizontal="center" vertical="center"/>
    </xf>
    <xf numFmtId="0" fontId="43" fillId="4" borderId="0" xfId="0" applyFont="1" applyFill="1" applyAlignment="1">
      <alignment vertical="center"/>
    </xf>
    <xf numFmtId="0" fontId="40" fillId="3" borderId="0" xfId="2" applyFont="1" applyFill="1" applyAlignment="1">
      <alignment horizontal="center" vertical="center"/>
    </xf>
    <xf numFmtId="0" fontId="40" fillId="3" borderId="0" xfId="2" applyFont="1" applyFill="1" applyAlignment="1">
      <alignment vertical="center"/>
    </xf>
    <xf numFmtId="164" fontId="18" fillId="2" borderId="0" xfId="3" applyNumberFormat="1" applyFont="1" applyFill="1" applyAlignment="1">
      <alignment horizontal="center" vertical="center" wrapText="1"/>
    </xf>
    <xf numFmtId="0" fontId="14" fillId="3" borderId="0" xfId="0" applyFont="1" applyFill="1" applyAlignment="1">
      <alignment horizontal="center" vertical="center"/>
    </xf>
    <xf numFmtId="0" fontId="14" fillId="3" borderId="0" xfId="0" applyFont="1" applyFill="1" applyAlignment="1">
      <alignment horizontal="left" vertical="center"/>
    </xf>
    <xf numFmtId="0" fontId="7" fillId="3" borderId="0" xfId="0" applyFont="1" applyFill="1" applyAlignment="1">
      <alignment horizontal="center" vertical="center"/>
    </xf>
    <xf numFmtId="166" fontId="7" fillId="3" borderId="0" xfId="2" applyNumberFormat="1" applyFont="1" applyFill="1" applyAlignment="1">
      <alignment vertical="center"/>
    </xf>
    <xf numFmtId="0" fontId="38" fillId="3" borderId="0" xfId="0" applyFont="1" applyFill="1" applyAlignment="1">
      <alignment vertical="center"/>
    </xf>
    <xf numFmtId="1" fontId="1" fillId="3" borderId="0" xfId="2" applyNumberFormat="1" applyFont="1" applyFill="1" applyAlignment="1">
      <alignment horizontal="center" vertical="center"/>
    </xf>
    <xf numFmtId="164" fontId="22" fillId="3" borderId="0" xfId="3" applyNumberFormat="1" applyFont="1" applyFill="1" applyAlignment="1">
      <alignment horizontal="center" vertical="center" wrapText="1"/>
    </xf>
    <xf numFmtId="164" fontId="17" fillId="3" borderId="0" xfId="3" applyNumberFormat="1" applyFont="1" applyFill="1" applyAlignment="1">
      <alignment horizontal="center" vertical="center" wrapText="1"/>
    </xf>
    <xf numFmtId="164" fontId="11" fillId="3" borderId="0" xfId="3" applyNumberFormat="1" applyFont="1" applyFill="1" applyAlignment="1">
      <alignment horizontal="center" vertical="center" wrapText="1"/>
    </xf>
    <xf numFmtId="1" fontId="7" fillId="3" borderId="0" xfId="2" applyNumberFormat="1" applyFont="1" applyFill="1" applyAlignment="1">
      <alignment vertical="center"/>
    </xf>
    <xf numFmtId="2" fontId="7" fillId="3" borderId="0" xfId="2" applyNumberFormat="1" applyFont="1" applyFill="1" applyAlignment="1">
      <alignment horizontal="center" vertical="center"/>
    </xf>
    <xf numFmtId="166" fontId="1" fillId="3" borderId="0" xfId="2" applyNumberFormat="1" applyFont="1" applyFill="1" applyAlignment="1">
      <alignment vertical="center"/>
    </xf>
    <xf numFmtId="0" fontId="37" fillId="3" borderId="0" xfId="0" applyFont="1" applyFill="1" applyAlignment="1">
      <alignment vertical="center"/>
    </xf>
    <xf numFmtId="166" fontId="1" fillId="3" borderId="0" xfId="2" applyNumberFormat="1" applyFont="1" applyFill="1" applyAlignment="1">
      <alignment horizontal="center" vertical="center"/>
    </xf>
    <xf numFmtId="164" fontId="22" fillId="4" borderId="0" xfId="3" applyNumberFormat="1" applyFont="1" applyFill="1" applyAlignment="1">
      <alignment horizontal="center" vertical="center" wrapText="1"/>
    </xf>
    <xf numFmtId="164" fontId="14" fillId="3" borderId="0" xfId="3" applyNumberFormat="1" applyFont="1" applyFill="1" applyAlignment="1">
      <alignment horizontal="left" vertical="center" wrapText="1"/>
    </xf>
    <xf numFmtId="164" fontId="16" fillId="3" borderId="0" xfId="3" applyNumberFormat="1" applyFont="1" applyFill="1" applyAlignment="1">
      <alignment horizontal="center" vertical="center" wrapText="1"/>
    </xf>
    <xf numFmtId="164" fontId="6" fillId="4" borderId="0" xfId="3" applyNumberFormat="1" applyFont="1" applyFill="1" applyAlignment="1">
      <alignment horizontal="center" vertical="center"/>
    </xf>
    <xf numFmtId="164" fontId="14" fillId="4" borderId="0" xfId="3" applyNumberFormat="1" applyFont="1" applyFill="1" applyAlignment="1">
      <alignment horizontal="left" vertical="center" wrapText="1"/>
    </xf>
    <xf numFmtId="0" fontId="11" fillId="4" borderId="0" xfId="3" applyFont="1" applyFill="1" applyAlignment="1">
      <alignment vertical="center"/>
    </xf>
    <xf numFmtId="0" fontId="5" fillId="0" borderId="0" xfId="0" applyFont="1" applyAlignment="1">
      <alignment vertical="center"/>
    </xf>
    <xf numFmtId="49" fontId="14" fillId="3" borderId="73" xfId="3" applyNumberFormat="1" applyFont="1" applyFill="1" applyBorder="1" applyAlignment="1">
      <alignment vertical="center"/>
    </xf>
    <xf numFmtId="0" fontId="14" fillId="3" borderId="39" xfId="0" applyFont="1" applyFill="1" applyBorder="1" applyAlignment="1">
      <alignment horizontal="center" vertical="center"/>
    </xf>
    <xf numFmtId="0" fontId="14" fillId="3" borderId="40" xfId="0" applyFont="1" applyFill="1" applyBorder="1" applyAlignment="1">
      <alignment horizontal="left" vertical="center"/>
    </xf>
    <xf numFmtId="0" fontId="14" fillId="3" borderId="21" xfId="0" applyFont="1" applyFill="1" applyBorder="1" applyAlignment="1">
      <alignment horizontal="center" vertical="center"/>
    </xf>
    <xf numFmtId="0" fontId="14" fillId="3" borderId="41" xfId="0" applyFont="1" applyFill="1" applyBorder="1" applyAlignment="1">
      <alignment horizontal="left" vertical="center"/>
    </xf>
    <xf numFmtId="0" fontId="14" fillId="3" borderId="22" xfId="0" applyFont="1" applyFill="1" applyBorder="1" applyAlignment="1">
      <alignment horizontal="center" vertical="center"/>
    </xf>
    <xf numFmtId="0" fontId="14" fillId="3" borderId="42" xfId="0" applyFont="1" applyFill="1" applyBorder="1" applyAlignment="1">
      <alignment horizontal="left" vertical="center"/>
    </xf>
    <xf numFmtId="0" fontId="14" fillId="3" borderId="24" xfId="0" applyFont="1" applyFill="1" applyBorder="1" applyAlignment="1">
      <alignment horizontal="center" vertical="center"/>
    </xf>
    <xf numFmtId="0" fontId="14" fillId="3" borderId="44" xfId="0" applyFont="1" applyFill="1" applyBorder="1" applyAlignment="1">
      <alignment horizontal="left" vertical="center"/>
    </xf>
    <xf numFmtId="0" fontId="14" fillId="3" borderId="67" xfId="0" applyFont="1" applyFill="1" applyBorder="1" applyAlignment="1">
      <alignment horizontal="center" vertical="center"/>
    </xf>
    <xf numFmtId="0" fontId="14" fillId="3" borderId="70" xfId="0" applyFont="1" applyFill="1" applyBorder="1" applyAlignment="1">
      <alignment horizontal="left" vertical="center"/>
    </xf>
    <xf numFmtId="1" fontId="7" fillId="3" borderId="67" xfId="2" applyNumberFormat="1" applyFont="1" applyFill="1" applyBorder="1" applyAlignment="1">
      <alignment horizontal="center" vertical="center"/>
    </xf>
    <xf numFmtId="1" fontId="7" fillId="3" borderId="70" xfId="2" applyNumberFormat="1" applyFont="1" applyFill="1" applyBorder="1" applyAlignment="1">
      <alignment horizontal="center" vertical="center"/>
    </xf>
    <xf numFmtId="0" fontId="7" fillId="3" borderId="56" xfId="0" applyFont="1" applyFill="1" applyBorder="1" applyAlignment="1">
      <alignment horizontal="center" vertical="center"/>
    </xf>
    <xf numFmtId="0" fontId="14" fillId="3" borderId="23" xfId="0" applyFont="1" applyFill="1" applyBorder="1" applyAlignment="1">
      <alignment horizontal="center" vertical="center"/>
    </xf>
    <xf numFmtId="0" fontId="14" fillId="3" borderId="43" xfId="0" applyFont="1" applyFill="1" applyBorder="1" applyAlignment="1">
      <alignment horizontal="left" vertical="center"/>
    </xf>
    <xf numFmtId="0" fontId="14" fillId="3" borderId="28" xfId="0" applyFont="1" applyFill="1" applyBorder="1" applyAlignment="1">
      <alignment horizontal="center" vertical="center"/>
    </xf>
    <xf numFmtId="0" fontId="14" fillId="3" borderId="49" xfId="0" applyFont="1" applyFill="1" applyBorder="1" applyAlignment="1">
      <alignment horizontal="left" vertical="center"/>
    </xf>
    <xf numFmtId="0" fontId="14" fillId="3" borderId="68" xfId="0" applyFont="1" applyFill="1" applyBorder="1" applyAlignment="1">
      <alignment horizontal="center" vertical="center"/>
    </xf>
    <xf numFmtId="0" fontId="14" fillId="3" borderId="74" xfId="0" applyFont="1" applyFill="1" applyBorder="1" applyAlignment="1">
      <alignment horizontal="left" vertical="center"/>
    </xf>
    <xf numFmtId="1" fontId="7" fillId="3" borderId="68" xfId="2" applyNumberFormat="1" applyFont="1" applyFill="1" applyBorder="1" applyAlignment="1">
      <alignment horizontal="center" vertical="center"/>
    </xf>
    <xf numFmtId="1" fontId="7" fillId="3" borderId="74" xfId="2" applyNumberFormat="1" applyFont="1" applyFill="1" applyBorder="1" applyAlignment="1">
      <alignment horizontal="center" vertical="center"/>
    </xf>
    <xf numFmtId="0" fontId="14" fillId="3" borderId="26" xfId="0" applyFont="1" applyFill="1" applyBorder="1" applyAlignment="1">
      <alignment horizontal="center" vertical="center"/>
    </xf>
    <xf numFmtId="0" fontId="14" fillId="3" borderId="46" xfId="0" applyFont="1" applyFill="1" applyBorder="1" applyAlignment="1">
      <alignment horizontal="left" vertical="center"/>
    </xf>
    <xf numFmtId="0" fontId="14" fillId="3" borderId="54" xfId="0" applyFont="1" applyFill="1" applyBorder="1" applyAlignment="1">
      <alignment horizontal="center" vertical="center"/>
    </xf>
    <xf numFmtId="0" fontId="14" fillId="3" borderId="55" xfId="0" applyFont="1" applyFill="1" applyBorder="1" applyAlignment="1">
      <alignment horizontal="left" vertical="center"/>
    </xf>
    <xf numFmtId="1" fontId="7" fillId="3" borderId="54" xfId="2" applyNumberFormat="1" applyFont="1" applyFill="1" applyBorder="1" applyAlignment="1">
      <alignment horizontal="center" vertical="center"/>
    </xf>
    <xf numFmtId="1" fontId="7" fillId="3" borderId="55" xfId="2" applyNumberFormat="1" applyFont="1" applyFill="1" applyBorder="1" applyAlignment="1">
      <alignment horizontal="center" vertical="center"/>
    </xf>
    <xf numFmtId="0" fontId="14" fillId="3" borderId="20" xfId="0" applyFont="1" applyFill="1" applyBorder="1" applyAlignment="1">
      <alignment horizontal="center" vertical="center"/>
    </xf>
    <xf numFmtId="0" fontId="14" fillId="3" borderId="48" xfId="0" applyFont="1" applyFill="1" applyBorder="1" applyAlignment="1">
      <alignment horizontal="left" vertical="center"/>
    </xf>
    <xf numFmtId="164" fontId="18" fillId="3" borderId="0" xfId="3" applyNumberFormat="1" applyFont="1" applyFill="1" applyAlignment="1">
      <alignment horizontal="center" vertical="center" wrapText="1"/>
    </xf>
    <xf numFmtId="0" fontId="6" fillId="3" borderId="0" xfId="3" applyFont="1" applyFill="1" applyAlignment="1">
      <alignment horizontal="right" vertical="center"/>
    </xf>
    <xf numFmtId="2" fontId="7" fillId="3" borderId="51" xfId="2" applyNumberFormat="1" applyFont="1" applyFill="1" applyBorder="1" applyAlignment="1">
      <alignment horizontal="center" vertical="center"/>
    </xf>
    <xf numFmtId="2" fontId="7" fillId="3" borderId="32" xfId="2" applyNumberFormat="1" applyFont="1" applyFill="1" applyBorder="1" applyAlignment="1">
      <alignment horizontal="center" vertical="center"/>
    </xf>
    <xf numFmtId="2" fontId="7" fillId="3" borderId="38" xfId="2" applyNumberFormat="1" applyFont="1" applyFill="1" applyBorder="1" applyAlignment="1">
      <alignment horizontal="center" vertical="center"/>
    </xf>
    <xf numFmtId="0" fontId="14" fillId="3" borderId="75" xfId="0" applyFont="1" applyFill="1" applyBorder="1" applyAlignment="1">
      <alignment horizontal="center" vertical="center"/>
    </xf>
    <xf numFmtId="0" fontId="14" fillId="3" borderId="76" xfId="0" applyFont="1" applyFill="1" applyBorder="1" applyAlignment="1">
      <alignment horizontal="left" vertical="center"/>
    </xf>
    <xf numFmtId="1" fontId="7" fillId="3" borderId="1" xfId="2" applyNumberFormat="1" applyFont="1" applyFill="1" applyBorder="1" applyAlignment="1">
      <alignment horizontal="center" vertical="center"/>
    </xf>
    <xf numFmtId="1" fontId="7" fillId="3" borderId="75" xfId="2" applyNumberFormat="1" applyFont="1" applyFill="1" applyBorder="1" applyAlignment="1">
      <alignment horizontal="center" vertical="center"/>
    </xf>
    <xf numFmtId="1" fontId="7" fillId="3" borderId="76" xfId="2" applyNumberFormat="1" applyFont="1" applyFill="1" applyBorder="1" applyAlignment="1">
      <alignment horizontal="center" vertical="center"/>
    </xf>
    <xf numFmtId="2" fontId="7" fillId="3" borderId="1" xfId="2" applyNumberFormat="1" applyFont="1" applyFill="1" applyBorder="1" applyAlignment="1">
      <alignment horizontal="center" vertical="center"/>
    </xf>
    <xf numFmtId="4" fontId="7" fillId="3" borderId="77" xfId="2" applyNumberFormat="1" applyFont="1" applyFill="1" applyBorder="1" applyAlignment="1">
      <alignment horizontal="center" vertical="center"/>
    </xf>
    <xf numFmtId="2" fontId="7" fillId="3" borderId="15" xfId="2" applyNumberFormat="1" applyFont="1" applyFill="1" applyBorder="1" applyAlignment="1">
      <alignment horizontal="center" vertical="center"/>
    </xf>
    <xf numFmtId="4" fontId="7" fillId="3" borderId="31" xfId="2" applyNumberFormat="1" applyFont="1" applyFill="1" applyBorder="1" applyAlignment="1">
      <alignment horizontal="center" vertical="center"/>
    </xf>
    <xf numFmtId="2" fontId="7" fillId="3" borderId="19" xfId="2" applyNumberFormat="1" applyFont="1" applyFill="1" applyBorder="1" applyAlignment="1">
      <alignment horizontal="center" vertical="center"/>
    </xf>
    <xf numFmtId="4" fontId="7" fillId="3" borderId="38" xfId="2" applyNumberFormat="1" applyFont="1" applyFill="1" applyBorder="1" applyAlignment="1">
      <alignment horizontal="center" vertical="center"/>
    </xf>
    <xf numFmtId="2" fontId="7" fillId="3" borderId="52" xfId="2" applyNumberFormat="1" applyFont="1" applyFill="1" applyBorder="1" applyAlignment="1">
      <alignment horizontal="center" vertical="center"/>
    </xf>
    <xf numFmtId="4" fontId="7" fillId="3" borderId="51" xfId="2" applyNumberFormat="1" applyFont="1" applyFill="1" applyBorder="1" applyAlignment="1">
      <alignment horizontal="center" vertical="center"/>
    </xf>
    <xf numFmtId="4" fontId="7" fillId="3" borderId="0" xfId="2" applyNumberFormat="1" applyFont="1" applyFill="1" applyAlignment="1">
      <alignment horizontal="right" vertical="center" indent="1"/>
    </xf>
    <xf numFmtId="0" fontId="38" fillId="3" borderId="0" xfId="0" applyFont="1" applyFill="1" applyAlignment="1">
      <alignment horizontal="left" vertical="top"/>
    </xf>
    <xf numFmtId="0" fontId="14" fillId="3" borderId="4" xfId="0" applyFont="1" applyFill="1" applyBorder="1" applyAlignment="1">
      <alignment horizontal="left" vertical="center"/>
    </xf>
    <xf numFmtId="0" fontId="14" fillId="3" borderId="17" xfId="0" applyFont="1" applyFill="1" applyBorder="1" applyAlignment="1">
      <alignment horizontal="left" vertical="center"/>
    </xf>
    <xf numFmtId="2" fontId="7" fillId="3" borderId="29" xfId="2" applyNumberFormat="1" applyFont="1" applyFill="1" applyBorder="1" applyAlignment="1">
      <alignment horizontal="center" vertical="center"/>
    </xf>
    <xf numFmtId="2" fontId="7" fillId="3" borderId="30" xfId="2" applyNumberFormat="1" applyFont="1" applyFill="1" applyBorder="1" applyAlignment="1">
      <alignment horizontal="center" vertical="center"/>
    </xf>
    <xf numFmtId="2" fontId="7" fillId="3" borderId="31" xfId="2" applyNumberFormat="1" applyFont="1" applyFill="1" applyBorder="1" applyAlignment="1">
      <alignment horizontal="center" vertical="center"/>
    </xf>
    <xf numFmtId="2" fontId="7" fillId="3" borderId="33" xfId="2" applyNumberFormat="1" applyFont="1" applyFill="1" applyBorder="1" applyAlignment="1">
      <alignment horizontal="center" vertical="center"/>
    </xf>
    <xf numFmtId="2" fontId="7" fillId="3" borderId="71" xfId="2" applyNumberFormat="1" applyFont="1" applyFill="1" applyBorder="1" applyAlignment="1">
      <alignment horizontal="center" vertical="center"/>
    </xf>
    <xf numFmtId="2" fontId="7" fillId="3" borderId="35" xfId="2" applyNumberFormat="1" applyFont="1" applyFill="1" applyBorder="1" applyAlignment="1">
      <alignment horizontal="center" vertical="center"/>
    </xf>
    <xf numFmtId="2" fontId="7" fillId="3" borderId="53" xfId="2" applyNumberFormat="1" applyFont="1" applyFill="1" applyBorder="1" applyAlignment="1">
      <alignment horizontal="center" vertical="center"/>
    </xf>
    <xf numFmtId="2" fontId="7" fillId="3" borderId="37" xfId="2" applyNumberFormat="1" applyFont="1" applyFill="1" applyBorder="1" applyAlignment="1">
      <alignment horizontal="center" vertical="center"/>
    </xf>
    <xf numFmtId="166" fontId="7" fillId="3" borderId="0" xfId="2" applyNumberFormat="1" applyFont="1" applyFill="1" applyAlignment="1">
      <alignment horizontal="center" vertical="center"/>
    </xf>
    <xf numFmtId="49" fontId="36" fillId="4" borderId="0" xfId="3" applyNumberFormat="1" applyFont="1" applyFill="1" applyAlignment="1">
      <alignment vertical="center"/>
    </xf>
    <xf numFmtId="49" fontId="11" fillId="3" borderId="0" xfId="3" applyNumberFormat="1" applyFont="1" applyFill="1" applyAlignment="1">
      <alignment vertical="center"/>
    </xf>
    <xf numFmtId="0" fontId="7" fillId="3" borderId="81" xfId="0" applyFont="1" applyFill="1" applyBorder="1" applyAlignment="1">
      <alignment horizontal="center" vertical="center"/>
    </xf>
    <xf numFmtId="0" fontId="14" fillId="3" borderId="82" xfId="0" applyFont="1" applyFill="1" applyBorder="1" applyAlignment="1">
      <alignment horizontal="center" vertical="center"/>
    </xf>
    <xf numFmtId="0" fontId="14" fillId="3" borderId="78" xfId="0" applyFont="1" applyFill="1" applyBorder="1" applyAlignment="1">
      <alignment horizontal="left" vertical="center"/>
    </xf>
    <xf numFmtId="1" fontId="7" fillId="3" borderId="81" xfId="2" applyNumberFormat="1" applyFont="1" applyFill="1" applyBorder="1" applyAlignment="1">
      <alignment horizontal="center" vertical="center"/>
    </xf>
    <xf numFmtId="1" fontId="7" fillId="3" borderId="82" xfId="2" applyNumberFormat="1" applyFont="1" applyFill="1" applyBorder="1" applyAlignment="1">
      <alignment horizontal="center" vertical="center"/>
    </xf>
    <xf numFmtId="1" fontId="7" fillId="3" borderId="78" xfId="2" applyNumberFormat="1" applyFont="1" applyFill="1" applyBorder="1" applyAlignment="1">
      <alignment horizontal="center" vertical="center"/>
    </xf>
    <xf numFmtId="2" fontId="7" fillId="3" borderId="83" xfId="2" applyNumberFormat="1" applyFont="1" applyFill="1" applyBorder="1" applyAlignment="1">
      <alignment horizontal="center" vertical="center"/>
    </xf>
    <xf numFmtId="2" fontId="7" fillId="3" borderId="34" xfId="2" applyNumberFormat="1" applyFont="1" applyFill="1" applyBorder="1" applyAlignment="1">
      <alignment horizontal="center" vertical="center"/>
    </xf>
    <xf numFmtId="2" fontId="7" fillId="3" borderId="36" xfId="2" applyNumberFormat="1" applyFont="1" applyFill="1" applyBorder="1" applyAlignment="1">
      <alignment horizontal="center" vertical="center"/>
    </xf>
    <xf numFmtId="0" fontId="13" fillId="0" borderId="0" xfId="0" applyFont="1"/>
    <xf numFmtId="0" fontId="1" fillId="0" borderId="0" xfId="0" applyFont="1"/>
    <xf numFmtId="0" fontId="13" fillId="0" borderId="0" xfId="0" applyFont="1" applyAlignment="1">
      <alignment horizontal="left"/>
    </xf>
    <xf numFmtId="0" fontId="13" fillId="0" borderId="0" xfId="0" applyFont="1" applyAlignment="1">
      <alignment horizontal="right"/>
    </xf>
    <xf numFmtId="0" fontId="1" fillId="0" borderId="0" xfId="0" applyFont="1" applyAlignment="1">
      <alignment horizontal="right"/>
    </xf>
    <xf numFmtId="1" fontId="13" fillId="4" borderId="37" xfId="2" applyNumberFormat="1" applyFont="1" applyFill="1" applyBorder="1" applyAlignment="1" applyProtection="1">
      <alignment horizontal="center" vertical="center"/>
      <protection locked="0"/>
    </xf>
    <xf numFmtId="1" fontId="13" fillId="4" borderId="35" xfId="2" applyNumberFormat="1" applyFont="1" applyFill="1" applyBorder="1" applyAlignment="1" applyProtection="1">
      <alignment horizontal="center" vertical="center"/>
      <protection locked="0"/>
    </xf>
    <xf numFmtId="1" fontId="1" fillId="4" borderId="67" xfId="2" applyNumberFormat="1" applyFont="1" applyFill="1" applyBorder="1" applyAlignment="1" applyProtection="1">
      <alignment horizontal="center" vertical="center"/>
      <protection locked="0"/>
    </xf>
    <xf numFmtId="1" fontId="1" fillId="4" borderId="70" xfId="2" applyNumberFormat="1" applyFont="1" applyFill="1" applyBorder="1" applyAlignment="1" applyProtection="1">
      <alignment horizontal="center" vertical="center"/>
      <protection locked="0"/>
    </xf>
    <xf numFmtId="0" fontId="1" fillId="4" borderId="20" xfId="0" applyFont="1" applyFill="1" applyBorder="1" applyAlignment="1" applyProtection="1">
      <alignment horizontal="center" vertical="center"/>
      <protection locked="0"/>
    </xf>
    <xf numFmtId="1" fontId="1" fillId="4" borderId="15" xfId="2" applyNumberFormat="1" applyFont="1" applyFill="1" applyBorder="1" applyAlignment="1" applyProtection="1">
      <alignment horizontal="center" vertical="center"/>
      <protection locked="0"/>
    </xf>
    <xf numFmtId="0" fontId="1" fillId="4" borderId="15" xfId="0" applyFont="1" applyFill="1" applyBorder="1" applyAlignment="1" applyProtection="1">
      <alignment horizontal="center" vertical="center"/>
      <protection locked="0"/>
    </xf>
    <xf numFmtId="2" fontId="1" fillId="4" borderId="48" xfId="2" applyNumberFormat="1" applyFont="1" applyFill="1" applyBorder="1" applyAlignment="1" applyProtection="1">
      <alignment horizontal="center" vertical="center"/>
      <protection locked="0"/>
    </xf>
    <xf numFmtId="1" fontId="1" fillId="4" borderId="79" xfId="2" applyNumberFormat="1" applyFont="1" applyFill="1" applyBorder="1" applyAlignment="1" applyProtection="1">
      <alignment horizontal="center" vertical="center"/>
      <protection locked="0"/>
    </xf>
    <xf numFmtId="1" fontId="1" fillId="4" borderId="80" xfId="2" applyNumberFormat="1" applyFont="1" applyFill="1" applyBorder="1" applyAlignment="1" applyProtection="1">
      <alignment horizontal="center" vertical="center"/>
      <protection locked="0"/>
    </xf>
    <xf numFmtId="0" fontId="1" fillId="4" borderId="26" xfId="0" applyFont="1" applyFill="1" applyBorder="1" applyAlignment="1" applyProtection="1">
      <alignment horizontal="center" vertical="center"/>
      <protection locked="0"/>
    </xf>
    <xf numFmtId="1" fontId="1" fillId="4" borderId="5" xfId="2" applyNumberFormat="1"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2" fontId="1" fillId="4" borderId="46" xfId="2" applyNumberFormat="1" applyFont="1" applyFill="1" applyBorder="1" applyAlignment="1" applyProtection="1">
      <alignment horizontal="center" vertical="center"/>
      <protection locked="0"/>
    </xf>
    <xf numFmtId="1" fontId="1" fillId="4" borderId="63" xfId="2" applyNumberFormat="1" applyFont="1" applyFill="1" applyBorder="1" applyAlignment="1" applyProtection="1">
      <alignment horizontal="center" vertical="center"/>
      <protection locked="0"/>
    </xf>
    <xf numFmtId="1" fontId="1" fillId="4" borderId="64" xfId="2" applyNumberFormat="1" applyFont="1" applyFill="1" applyBorder="1" applyAlignment="1" applyProtection="1">
      <alignment horizontal="center" vertical="center"/>
      <protection locked="0"/>
    </xf>
    <xf numFmtId="1" fontId="1" fillId="4" borderId="65" xfId="2" applyNumberFormat="1" applyFont="1" applyFill="1" applyBorder="1" applyAlignment="1" applyProtection="1">
      <alignment horizontal="center" vertical="center"/>
      <protection locked="0"/>
    </xf>
    <xf numFmtId="1" fontId="1" fillId="4" borderId="66" xfId="2" applyNumberFormat="1" applyFont="1" applyFill="1" applyBorder="1" applyAlignment="1" applyProtection="1">
      <alignment horizontal="center" vertical="center"/>
      <protection locked="0"/>
    </xf>
    <xf numFmtId="0" fontId="13" fillId="3" borderId="25" xfId="0" applyFont="1" applyFill="1" applyBorder="1" applyAlignment="1">
      <alignment horizontal="left" vertical="center"/>
    </xf>
    <xf numFmtId="1" fontId="1" fillId="4" borderId="82" xfId="2" applyNumberFormat="1" applyFont="1" applyFill="1" applyBorder="1" applyAlignment="1" applyProtection="1">
      <alignment horizontal="center" vertical="center"/>
      <protection locked="0"/>
    </xf>
    <xf numFmtId="1" fontId="1" fillId="4" borderId="78" xfId="2" applyNumberFormat="1" applyFont="1" applyFill="1" applyBorder="1" applyAlignment="1" applyProtection="1">
      <alignment horizontal="center" vertical="center"/>
      <protection locked="0"/>
    </xf>
    <xf numFmtId="2" fontId="1" fillId="4" borderId="1" xfId="2" applyNumberFormat="1" applyFont="1" applyFill="1" applyBorder="1" applyAlignment="1" applyProtection="1">
      <alignment horizontal="center" vertical="center"/>
      <protection locked="0"/>
    </xf>
    <xf numFmtId="0" fontId="13" fillId="3" borderId="63" xfId="0" applyFont="1" applyFill="1" applyBorder="1" applyAlignment="1">
      <alignment horizontal="left" vertical="center"/>
    </xf>
    <xf numFmtId="2" fontId="1" fillId="4" borderId="15" xfId="2" applyNumberFormat="1" applyFont="1" applyFill="1" applyBorder="1" applyAlignment="1" applyProtection="1">
      <alignment horizontal="center" vertical="center"/>
      <protection locked="0"/>
    </xf>
    <xf numFmtId="1" fontId="13" fillId="4" borderId="71" xfId="2" applyNumberFormat="1" applyFont="1" applyFill="1" applyBorder="1" applyAlignment="1" applyProtection="1">
      <alignment horizontal="center" vertical="center"/>
      <protection locked="0"/>
    </xf>
    <xf numFmtId="1" fontId="13" fillId="4" borderId="72" xfId="2" applyNumberFormat="1" applyFont="1" applyFill="1" applyBorder="1" applyAlignment="1" applyProtection="1">
      <alignment horizontal="center" vertical="center"/>
      <protection locked="0"/>
    </xf>
    <xf numFmtId="0" fontId="13" fillId="3" borderId="65" xfId="0" applyFont="1" applyFill="1" applyBorder="1" applyAlignment="1">
      <alignment horizontal="left" vertical="center"/>
    </xf>
    <xf numFmtId="2" fontId="1" fillId="4" borderId="41" xfId="2" applyNumberFormat="1" applyFont="1" applyFill="1" applyBorder="1" applyAlignment="1" applyProtection="1">
      <alignment horizontal="center" vertical="center"/>
      <protection locked="0"/>
    </xf>
    <xf numFmtId="1" fontId="13" fillId="4" borderId="30" xfId="2" applyNumberFormat="1" applyFont="1" applyFill="1" applyBorder="1" applyAlignment="1" applyProtection="1">
      <alignment horizontal="center" vertical="center"/>
      <protection locked="0"/>
    </xf>
    <xf numFmtId="0" fontId="13" fillId="3" borderId="63" xfId="0" applyFont="1" applyFill="1" applyBorder="1" applyAlignment="1">
      <alignment horizontal="right" vertical="center"/>
    </xf>
    <xf numFmtId="0" fontId="13" fillId="4" borderId="78" xfId="0" applyFont="1" applyFill="1" applyBorder="1" applyAlignment="1" applyProtection="1">
      <alignment horizontal="center" vertical="center"/>
      <protection locked="0"/>
    </xf>
    <xf numFmtId="0" fontId="13" fillId="4" borderId="64" xfId="0" applyFont="1" applyFill="1" applyBorder="1" applyAlignment="1" applyProtection="1">
      <alignment horizontal="center" vertical="center"/>
      <protection locked="0"/>
    </xf>
    <xf numFmtId="1" fontId="1" fillId="4" borderId="71" xfId="2" applyNumberFormat="1" applyFont="1" applyFill="1" applyBorder="1" applyAlignment="1" applyProtection="1">
      <alignment horizontal="center" vertical="center"/>
      <protection locked="0"/>
    </xf>
    <xf numFmtId="1" fontId="1" fillId="4" borderId="72" xfId="2" applyNumberFormat="1" applyFont="1" applyFill="1" applyBorder="1" applyAlignment="1" applyProtection="1">
      <alignment horizontal="center" vertical="center"/>
      <protection locked="0"/>
    </xf>
    <xf numFmtId="0" fontId="13" fillId="3" borderId="65" xfId="0" applyFont="1" applyFill="1" applyBorder="1" applyAlignment="1">
      <alignment horizontal="right" vertical="center"/>
    </xf>
    <xf numFmtId="0" fontId="13" fillId="4" borderId="66" xfId="0" applyFont="1" applyFill="1" applyBorder="1" applyAlignment="1" applyProtection="1">
      <alignment horizontal="center" vertical="center"/>
      <protection locked="0"/>
    </xf>
    <xf numFmtId="49" fontId="1" fillId="4" borderId="11" xfId="3" applyNumberFormat="1" applyFont="1" applyFill="1" applyBorder="1" applyAlignment="1" applyProtection="1">
      <alignment horizontal="center" vertical="center"/>
      <protection locked="0"/>
    </xf>
    <xf numFmtId="49" fontId="1" fillId="4" borderId="10" xfId="3" applyNumberFormat="1" applyFont="1" applyFill="1" applyBorder="1" applyAlignment="1" applyProtection="1">
      <alignment horizontal="center" vertical="center"/>
      <protection locked="0"/>
    </xf>
    <xf numFmtId="1" fontId="13" fillId="4" borderId="0" xfId="2" applyNumberFormat="1" applyFont="1" applyFill="1" applyAlignment="1" applyProtection="1">
      <alignment horizontal="center" vertical="center"/>
      <protection locked="0"/>
    </xf>
    <xf numFmtId="1" fontId="13" fillId="4" borderId="3" xfId="2" applyNumberFormat="1" applyFont="1" applyFill="1" applyBorder="1" applyAlignment="1" applyProtection="1">
      <alignment horizontal="center" vertical="center"/>
      <protection locked="0"/>
    </xf>
    <xf numFmtId="1" fontId="13" fillId="4" borderId="17" xfId="2" applyNumberFormat="1" applyFont="1" applyFill="1" applyBorder="1" applyAlignment="1" applyProtection="1">
      <alignment horizontal="center" vertical="center"/>
      <protection locked="0"/>
    </xf>
    <xf numFmtId="1" fontId="13" fillId="4" borderId="1" xfId="2" applyNumberFormat="1" applyFont="1" applyFill="1" applyBorder="1" applyAlignment="1" applyProtection="1">
      <alignment horizontal="center" vertical="center"/>
      <protection locked="0"/>
    </xf>
    <xf numFmtId="1" fontId="13" fillId="4" borderId="15" xfId="2" applyNumberFormat="1" applyFont="1" applyFill="1" applyBorder="1" applyAlignment="1" applyProtection="1">
      <alignment horizontal="center" vertical="center"/>
      <protection locked="0"/>
    </xf>
    <xf numFmtId="1" fontId="13" fillId="4" borderId="19" xfId="2" applyNumberFormat="1" applyFont="1" applyFill="1" applyBorder="1" applyAlignment="1" applyProtection="1">
      <alignment horizontal="center" vertical="center"/>
      <protection locked="0"/>
    </xf>
    <xf numFmtId="1" fontId="13" fillId="4" borderId="52" xfId="2" applyNumberFormat="1" applyFont="1" applyFill="1" applyBorder="1" applyAlignment="1" applyProtection="1">
      <alignment horizontal="center" vertical="center"/>
      <protection locked="0"/>
    </xf>
    <xf numFmtId="1" fontId="13" fillId="4" borderId="4" xfId="2" applyNumberFormat="1" applyFont="1" applyFill="1" applyBorder="1" applyAlignment="1" applyProtection="1">
      <alignment horizontal="center" vertical="center"/>
      <protection locked="0"/>
    </xf>
    <xf numFmtId="1" fontId="13" fillId="4" borderId="50" xfId="2" applyNumberFormat="1" applyFont="1" applyFill="1" applyBorder="1" applyAlignment="1" applyProtection="1">
      <alignment horizontal="center" vertical="center"/>
      <protection locked="0"/>
    </xf>
    <xf numFmtId="1" fontId="13" fillId="4" borderId="16" xfId="2" applyNumberFormat="1" applyFont="1" applyFill="1" applyBorder="1" applyAlignment="1" applyProtection="1">
      <alignment horizontal="center" vertical="center"/>
      <protection locked="0"/>
    </xf>
    <xf numFmtId="1" fontId="13" fillId="4" borderId="81" xfId="2" applyNumberFormat="1" applyFont="1" applyFill="1" applyBorder="1" applyAlignment="1" applyProtection="1">
      <alignment horizontal="center" vertical="center"/>
      <protection locked="0"/>
    </xf>
    <xf numFmtId="1" fontId="13" fillId="4" borderId="5" xfId="2" applyNumberFormat="1" applyFont="1" applyFill="1" applyBorder="1" applyAlignment="1" applyProtection="1">
      <alignment horizontal="center" vertical="center"/>
      <protection locked="0"/>
    </xf>
    <xf numFmtId="1" fontId="13" fillId="4" borderId="29" xfId="2" applyNumberFormat="1" applyFont="1" applyFill="1" applyBorder="1" applyAlignment="1" applyProtection="1">
      <alignment horizontal="center" vertical="center"/>
      <protection locked="0"/>
    </xf>
    <xf numFmtId="1" fontId="13" fillId="4" borderId="6" xfId="2" applyNumberFormat="1" applyFont="1" applyFill="1" applyBorder="1" applyAlignment="1" applyProtection="1">
      <alignment horizontal="center" vertical="center"/>
      <protection locked="0"/>
    </xf>
    <xf numFmtId="1" fontId="13" fillId="4" borderId="18" xfId="2" applyNumberFormat="1" applyFont="1" applyFill="1" applyBorder="1" applyAlignment="1" applyProtection="1">
      <alignment horizontal="center" vertical="center"/>
      <protection locked="0"/>
    </xf>
    <xf numFmtId="1" fontId="1" fillId="4" borderId="12" xfId="3" applyNumberFormat="1" applyFont="1" applyFill="1" applyBorder="1" applyAlignment="1" applyProtection="1">
      <alignment horizontal="center" vertical="center"/>
      <protection locked="0"/>
    </xf>
    <xf numFmtId="1" fontId="13" fillId="4" borderId="39" xfId="0" applyNumberFormat="1" applyFont="1" applyFill="1" applyBorder="1" applyAlignment="1" applyProtection="1">
      <alignment horizontal="center" vertical="center"/>
      <protection locked="0"/>
    </xf>
    <xf numFmtId="1" fontId="13" fillId="4" borderId="21" xfId="0" applyNumberFormat="1" applyFont="1" applyFill="1" applyBorder="1" applyAlignment="1" applyProtection="1">
      <alignment horizontal="center" vertical="center"/>
      <protection locked="0"/>
    </xf>
    <xf numFmtId="1" fontId="13" fillId="4" borderId="22" xfId="0" applyNumberFormat="1" applyFont="1" applyFill="1" applyBorder="1" applyAlignment="1" applyProtection="1">
      <alignment horizontal="center" vertical="center"/>
      <protection locked="0"/>
    </xf>
    <xf numFmtId="1" fontId="13" fillId="4" borderId="24" xfId="0" applyNumberFormat="1" applyFont="1" applyFill="1" applyBorder="1" applyAlignment="1" applyProtection="1">
      <alignment horizontal="center" vertical="center"/>
      <protection locked="0"/>
    </xf>
    <xf numFmtId="1" fontId="13" fillId="4" borderId="67" xfId="0" applyNumberFormat="1" applyFont="1" applyFill="1" applyBorder="1" applyAlignment="1" applyProtection="1">
      <alignment horizontal="center" vertical="center"/>
      <protection locked="0"/>
    </xf>
    <xf numFmtId="1" fontId="13" fillId="4" borderId="23" xfId="0" applyNumberFormat="1" applyFont="1" applyFill="1" applyBorder="1" applyAlignment="1" applyProtection="1">
      <alignment horizontal="center" vertical="center"/>
      <protection locked="0"/>
    </xf>
    <xf numFmtId="1" fontId="13" fillId="4" borderId="28" xfId="0" applyNumberFormat="1" applyFont="1" applyFill="1" applyBorder="1" applyAlignment="1" applyProtection="1">
      <alignment horizontal="center" vertical="center"/>
      <protection locked="0"/>
    </xf>
    <xf numFmtId="1" fontId="13" fillId="4" borderId="82" xfId="0" applyNumberFormat="1" applyFont="1" applyFill="1" applyBorder="1" applyAlignment="1" applyProtection="1">
      <alignment horizontal="center" vertical="center"/>
      <protection locked="0"/>
    </xf>
    <xf numFmtId="1" fontId="13" fillId="4" borderId="68" xfId="0" applyNumberFormat="1" applyFont="1" applyFill="1" applyBorder="1" applyAlignment="1" applyProtection="1">
      <alignment horizontal="center" vertical="center"/>
      <protection locked="0"/>
    </xf>
    <xf numFmtId="1" fontId="13" fillId="4" borderId="26" xfId="0" applyNumberFormat="1" applyFont="1" applyFill="1" applyBorder="1" applyAlignment="1" applyProtection="1">
      <alignment horizontal="center" vertical="center"/>
      <protection locked="0"/>
    </xf>
    <xf numFmtId="1" fontId="13" fillId="4" borderId="54" xfId="0" applyNumberFormat="1" applyFont="1" applyFill="1" applyBorder="1" applyAlignment="1" applyProtection="1">
      <alignment horizontal="center" vertical="center"/>
      <protection locked="0"/>
    </xf>
    <xf numFmtId="1" fontId="13" fillId="4" borderId="20" xfId="0" applyNumberFormat="1" applyFont="1" applyFill="1" applyBorder="1" applyAlignment="1" applyProtection="1">
      <alignment horizontal="center" vertical="center"/>
      <protection locked="0"/>
    </xf>
    <xf numFmtId="1" fontId="13" fillId="4" borderId="25" xfId="0" applyNumberFormat="1" applyFont="1" applyFill="1" applyBorder="1" applyAlignment="1" applyProtection="1">
      <alignment horizontal="center" vertical="center"/>
      <protection locked="0"/>
    </xf>
    <xf numFmtId="1" fontId="13" fillId="4" borderId="27" xfId="0" applyNumberFormat="1" applyFont="1" applyFill="1" applyBorder="1" applyAlignment="1" applyProtection="1">
      <alignment horizontal="center" vertical="center"/>
      <protection locked="0"/>
    </xf>
    <xf numFmtId="1" fontId="13" fillId="4" borderId="31" xfId="0" applyNumberFormat="1" applyFont="1" applyFill="1" applyBorder="1" applyAlignment="1" applyProtection="1">
      <alignment horizontal="center" vertical="center"/>
      <protection locked="0"/>
    </xf>
    <xf numFmtId="1" fontId="13" fillId="4" borderId="32" xfId="0" applyNumberFormat="1" applyFont="1" applyFill="1" applyBorder="1" applyAlignment="1" applyProtection="1">
      <alignment horizontal="center" vertical="center"/>
      <protection locked="0"/>
    </xf>
    <xf numFmtId="1" fontId="13" fillId="4" borderId="51" xfId="0" applyNumberFormat="1" applyFont="1" applyFill="1" applyBorder="1" applyAlignment="1" applyProtection="1">
      <alignment horizontal="center" vertical="center"/>
      <protection locked="0"/>
    </xf>
    <xf numFmtId="1" fontId="13" fillId="4" borderId="38" xfId="0" applyNumberFormat="1" applyFont="1" applyFill="1" applyBorder="1" applyAlignment="1" applyProtection="1">
      <alignment horizontal="center" vertical="center"/>
      <protection locked="0"/>
    </xf>
    <xf numFmtId="3" fontId="1" fillId="4" borderId="12" xfId="3" applyNumberFormat="1" applyFont="1" applyFill="1" applyBorder="1" applyAlignment="1" applyProtection="1">
      <alignment horizontal="center" vertical="center"/>
      <protection locked="0"/>
    </xf>
    <xf numFmtId="1" fontId="13" fillId="4" borderId="75" xfId="0" applyNumberFormat="1" applyFont="1" applyFill="1" applyBorder="1" applyAlignment="1" applyProtection="1">
      <alignment horizontal="center" vertical="center"/>
      <protection locked="0"/>
    </xf>
    <xf numFmtId="1" fontId="13" fillId="4" borderId="69" xfId="0" applyNumberFormat="1" applyFont="1" applyFill="1" applyBorder="1" applyAlignment="1" applyProtection="1">
      <alignment horizontal="center" vertical="center"/>
      <protection locked="0"/>
    </xf>
    <xf numFmtId="1" fontId="13" fillId="4" borderId="71" xfId="0" applyNumberFormat="1" applyFont="1" applyFill="1" applyBorder="1" applyAlignment="1" applyProtection="1">
      <alignment horizontal="center" vertical="center"/>
      <protection locked="0"/>
    </xf>
    <xf numFmtId="1" fontId="13" fillId="4" borderId="72" xfId="0" applyNumberFormat="1" applyFont="1" applyFill="1" applyBorder="1" applyAlignment="1" applyProtection="1">
      <alignment horizontal="center" vertical="center"/>
      <protection locked="0"/>
    </xf>
    <xf numFmtId="49" fontId="37" fillId="4" borderId="0" xfId="3" applyNumberFormat="1" applyFont="1" applyFill="1" applyAlignment="1">
      <alignment vertical="center"/>
    </xf>
    <xf numFmtId="49" fontId="1" fillId="4" borderId="0" xfId="3" applyNumberFormat="1" applyFont="1" applyFill="1" applyAlignment="1">
      <alignment vertical="center"/>
    </xf>
    <xf numFmtId="49" fontId="1" fillId="6" borderId="12" xfId="3" applyNumberFormat="1" applyFont="1" applyFill="1" applyBorder="1" applyAlignment="1" applyProtection="1">
      <alignment vertical="center"/>
      <protection locked="0"/>
    </xf>
    <xf numFmtId="49" fontId="7" fillId="3" borderId="73" xfId="3" applyNumberFormat="1" applyFont="1" applyFill="1" applyBorder="1" applyAlignment="1">
      <alignment horizontal="left" vertical="center"/>
    </xf>
    <xf numFmtId="0" fontId="45" fillId="3" borderId="0" xfId="4" quotePrefix="1" applyFill="1" applyAlignment="1" applyProtection="1">
      <alignment vertical="center"/>
    </xf>
    <xf numFmtId="0" fontId="14" fillId="4" borderId="39" xfId="0" applyFont="1" applyFill="1" applyBorder="1" applyAlignment="1" applyProtection="1">
      <alignment horizontal="center" vertical="center"/>
      <protection locked="0"/>
    </xf>
    <xf numFmtId="0" fontId="14" fillId="4" borderId="26" xfId="0" applyFont="1" applyFill="1" applyBorder="1" applyAlignment="1" applyProtection="1">
      <alignment horizontal="center" vertical="center"/>
      <protection locked="0"/>
    </xf>
    <xf numFmtId="0" fontId="14" fillId="4" borderId="35" xfId="0" applyFont="1" applyFill="1" applyBorder="1" applyAlignment="1" applyProtection="1">
      <alignment horizontal="center" vertical="center"/>
      <protection locked="0"/>
    </xf>
    <xf numFmtId="0" fontId="13" fillId="6" borderId="39" xfId="0" applyFont="1" applyFill="1" applyBorder="1" applyAlignment="1" applyProtection="1">
      <alignment horizontal="center" vertical="center"/>
      <protection locked="0"/>
    </xf>
    <xf numFmtId="0" fontId="13" fillId="6" borderId="26" xfId="0" applyFont="1" applyFill="1" applyBorder="1" applyAlignment="1" applyProtection="1">
      <alignment horizontal="center" vertical="center"/>
      <protection locked="0"/>
    </xf>
    <xf numFmtId="0" fontId="13" fillId="6" borderId="84" xfId="0" applyFont="1" applyFill="1" applyBorder="1" applyAlignment="1" applyProtection="1">
      <alignment horizontal="center" vertical="center"/>
      <protection locked="0"/>
    </xf>
    <xf numFmtId="0" fontId="13" fillId="6" borderId="85" xfId="0" applyFont="1" applyFill="1" applyBorder="1" applyAlignment="1" applyProtection="1">
      <alignment horizontal="center" vertical="center"/>
      <protection locked="0"/>
    </xf>
    <xf numFmtId="0" fontId="13" fillId="6" borderId="86" xfId="0" applyFont="1" applyFill="1" applyBorder="1" applyAlignment="1" applyProtection="1">
      <alignment horizontal="center" vertical="center"/>
      <protection locked="0"/>
    </xf>
    <xf numFmtId="0" fontId="13" fillId="3" borderId="0" xfId="0" applyFont="1" applyFill="1"/>
    <xf numFmtId="0" fontId="39" fillId="3" borderId="0" xfId="0" applyFont="1" applyFill="1" applyAlignment="1">
      <alignment horizontal="right"/>
    </xf>
    <xf numFmtId="1" fontId="1" fillId="6" borderId="81" xfId="2" applyNumberFormat="1" applyFont="1" applyFill="1" applyBorder="1" applyAlignment="1" applyProtection="1">
      <alignment horizontal="right" vertical="center"/>
      <protection locked="0"/>
    </xf>
    <xf numFmtId="1" fontId="1" fillId="6" borderId="93" xfId="2" applyNumberFormat="1" applyFont="1" applyFill="1" applyBorder="1" applyAlignment="1" applyProtection="1">
      <alignment horizontal="right" vertical="center"/>
      <protection locked="0"/>
    </xf>
    <xf numFmtId="1" fontId="1" fillId="6" borderId="91" xfId="2" applyNumberFormat="1" applyFont="1" applyFill="1" applyBorder="1" applyAlignment="1" applyProtection="1">
      <alignment vertical="center"/>
      <protection locked="0"/>
    </xf>
    <xf numFmtId="1" fontId="1" fillId="6" borderId="2" xfId="2" applyNumberFormat="1" applyFont="1" applyFill="1" applyBorder="1" applyAlignment="1" applyProtection="1">
      <alignment vertical="center"/>
      <protection locked="0"/>
    </xf>
    <xf numFmtId="1" fontId="1" fillId="6" borderId="94" xfId="2" applyNumberFormat="1" applyFont="1" applyFill="1" applyBorder="1" applyAlignment="1" applyProtection="1">
      <alignment vertical="center"/>
      <protection locked="0"/>
    </xf>
    <xf numFmtId="49" fontId="14" fillId="3" borderId="73" xfId="3" applyNumberFormat="1" applyFont="1" applyFill="1" applyBorder="1" applyAlignment="1">
      <alignment horizontal="left" vertical="center"/>
    </xf>
    <xf numFmtId="49" fontId="43" fillId="4" borderId="0" xfId="3" applyNumberFormat="1" applyFont="1" applyFill="1" applyAlignment="1" applyProtection="1">
      <alignment horizontal="left" vertical="center"/>
      <protection hidden="1"/>
    </xf>
    <xf numFmtId="49" fontId="1" fillId="3" borderId="0" xfId="3" applyNumberFormat="1" applyFont="1" applyFill="1" applyAlignment="1">
      <alignment horizontal="left" vertical="center"/>
    </xf>
    <xf numFmtId="1" fontId="1" fillId="6" borderId="102" xfId="2" applyNumberFormat="1" applyFont="1" applyFill="1" applyBorder="1" applyAlignment="1" applyProtection="1">
      <alignment horizontal="right" vertical="center"/>
      <protection locked="0"/>
    </xf>
    <xf numFmtId="2" fontId="1" fillId="4" borderId="101" xfId="2" applyNumberFormat="1" applyFont="1" applyFill="1" applyBorder="1" applyAlignment="1" applyProtection="1">
      <alignment horizontal="center" vertical="center"/>
      <protection locked="0"/>
    </xf>
    <xf numFmtId="1" fontId="1" fillId="6" borderId="94" xfId="2" applyNumberFormat="1" applyFont="1" applyFill="1" applyBorder="1" applyAlignment="1">
      <alignment horizontal="center" vertical="center"/>
    </xf>
    <xf numFmtId="1" fontId="1" fillId="6" borderId="81" xfId="2" applyNumberFormat="1" applyFont="1" applyFill="1" applyBorder="1" applyAlignment="1">
      <alignment horizontal="center" vertical="center" readingOrder="1"/>
    </xf>
    <xf numFmtId="1" fontId="1" fillId="6" borderId="91" xfId="2" applyNumberFormat="1" applyFont="1" applyFill="1" applyBorder="1" applyAlignment="1">
      <alignment horizontal="center" vertical="center"/>
    </xf>
    <xf numFmtId="1" fontId="1" fillId="6" borderId="2" xfId="2" applyNumberFormat="1" applyFont="1" applyFill="1" applyBorder="1" applyAlignment="1">
      <alignment horizontal="center" vertical="center"/>
    </xf>
    <xf numFmtId="1" fontId="1" fillId="6" borderId="93" xfId="2" applyNumberFormat="1" applyFont="1" applyFill="1" applyBorder="1" applyAlignment="1">
      <alignment horizontal="center" vertical="center" readingOrder="1"/>
    </xf>
    <xf numFmtId="1" fontId="1" fillId="6" borderId="102" xfId="2" applyNumberFormat="1" applyFont="1" applyFill="1" applyBorder="1" applyAlignment="1">
      <alignment horizontal="center" vertical="center" readingOrder="1"/>
    </xf>
    <xf numFmtId="0" fontId="49" fillId="3" borderId="0" xfId="0" applyFont="1" applyFill="1" applyAlignment="1">
      <alignment horizontal="center" vertical="center"/>
    </xf>
    <xf numFmtId="0" fontId="49" fillId="3" borderId="0" xfId="0" applyFont="1" applyFill="1" applyAlignment="1">
      <alignment horizontal="center"/>
    </xf>
    <xf numFmtId="1" fontId="50" fillId="3" borderId="0" xfId="2" applyNumberFormat="1" applyFont="1" applyFill="1" applyAlignment="1">
      <alignment horizontal="center" vertical="center"/>
    </xf>
    <xf numFmtId="0" fontId="51" fillId="3" borderId="0" xfId="0" applyFont="1" applyFill="1" applyAlignment="1">
      <alignment horizontal="left" vertical="center"/>
    </xf>
    <xf numFmtId="0" fontId="1" fillId="0" borderId="15" xfId="0" applyFont="1" applyBorder="1" applyAlignment="1">
      <alignment horizontal="center" vertical="center"/>
    </xf>
    <xf numFmtId="0" fontId="1" fillId="0" borderId="5" xfId="0" applyFont="1" applyBorder="1" applyAlignment="1">
      <alignment horizontal="center" vertical="center"/>
    </xf>
    <xf numFmtId="0" fontId="56" fillId="4" borderId="0" xfId="3" applyFont="1" applyFill="1" applyAlignment="1">
      <alignment vertical="center"/>
    </xf>
    <xf numFmtId="49" fontId="57" fillId="4" borderId="0" xfId="3" applyNumberFormat="1" applyFont="1" applyFill="1" applyAlignment="1">
      <alignment vertical="center"/>
    </xf>
    <xf numFmtId="0" fontId="55" fillId="4" borderId="0" xfId="0" applyFont="1" applyFill="1" applyAlignment="1">
      <alignment horizontal="left" vertical="center"/>
    </xf>
    <xf numFmtId="1" fontId="7" fillId="3" borderId="78" xfId="2" applyNumberFormat="1" applyFont="1" applyFill="1" applyBorder="1" applyAlignment="1" applyProtection="1">
      <alignment horizontal="center" vertical="center"/>
      <protection locked="0"/>
    </xf>
    <xf numFmtId="0" fontId="7" fillId="3" borderId="64" xfId="0" applyFont="1" applyFill="1" applyBorder="1" applyAlignment="1" applyProtection="1">
      <alignment horizontal="left" vertical="center"/>
      <protection locked="0"/>
    </xf>
    <xf numFmtId="0" fontId="7" fillId="3" borderId="66" xfId="0" applyFont="1" applyFill="1" applyBorder="1" applyAlignment="1" applyProtection="1">
      <alignment horizontal="left" vertical="center"/>
      <protection locked="0"/>
    </xf>
    <xf numFmtId="1" fontId="13" fillId="4" borderId="63" xfId="0" applyNumberFormat="1" applyFont="1" applyFill="1" applyBorder="1" applyAlignment="1" applyProtection="1">
      <alignment horizontal="center" vertical="center"/>
      <protection locked="0"/>
    </xf>
    <xf numFmtId="0" fontId="14" fillId="3" borderId="63" xfId="0" applyFont="1" applyFill="1" applyBorder="1" applyAlignment="1">
      <alignment horizontal="center" vertical="center"/>
    </xf>
    <xf numFmtId="0" fontId="14" fillId="3" borderId="64" xfId="0" applyFont="1" applyFill="1" applyBorder="1" applyAlignment="1">
      <alignment horizontal="left" vertical="center"/>
    </xf>
    <xf numFmtId="1" fontId="7" fillId="3" borderId="93" xfId="2" applyNumberFormat="1" applyFont="1" applyFill="1" applyBorder="1" applyAlignment="1">
      <alignment horizontal="center" vertical="center"/>
    </xf>
    <xf numFmtId="1" fontId="7" fillId="3" borderId="63" xfId="2" applyNumberFormat="1" applyFont="1" applyFill="1" applyBorder="1" applyAlignment="1">
      <alignment horizontal="center" vertical="center"/>
    </xf>
    <xf numFmtId="1" fontId="7" fillId="3" borderId="64" xfId="2" applyNumberFormat="1" applyFont="1" applyFill="1" applyBorder="1" applyAlignment="1">
      <alignment horizontal="center" vertical="center"/>
    </xf>
    <xf numFmtId="2" fontId="7" fillId="3" borderId="93" xfId="2" applyNumberFormat="1" applyFont="1" applyFill="1" applyBorder="1" applyAlignment="1">
      <alignment horizontal="center" vertical="center"/>
    </xf>
    <xf numFmtId="1" fontId="13" fillId="4" borderId="93" xfId="2" applyNumberFormat="1" applyFont="1" applyFill="1" applyBorder="1" applyAlignment="1" applyProtection="1">
      <alignment horizontal="center" vertical="center"/>
      <protection locked="0"/>
    </xf>
    <xf numFmtId="4" fontId="7" fillId="3" borderId="83" xfId="2" applyNumberFormat="1" applyFont="1" applyFill="1" applyBorder="1" applyAlignment="1">
      <alignment horizontal="center" vertical="center"/>
    </xf>
    <xf numFmtId="0" fontId="49" fillId="3" borderId="0" xfId="0" applyFont="1" applyFill="1" applyAlignment="1">
      <alignment horizontal="right" vertical="center"/>
    </xf>
    <xf numFmtId="1" fontId="7" fillId="3" borderId="106" xfId="2" applyNumberFormat="1" applyFont="1" applyFill="1" applyBorder="1" applyAlignment="1">
      <alignment horizontal="center" vertical="center"/>
    </xf>
    <xf numFmtId="1" fontId="7" fillId="3" borderId="109" xfId="2" applyNumberFormat="1" applyFont="1" applyFill="1" applyBorder="1" applyAlignment="1">
      <alignment horizontal="center" vertical="center"/>
    </xf>
    <xf numFmtId="0" fontId="7" fillId="3" borderId="109" xfId="0" applyFont="1" applyFill="1" applyBorder="1" applyAlignment="1">
      <alignment horizontal="center" vertical="center"/>
    </xf>
    <xf numFmtId="1" fontId="13" fillId="4" borderId="111" xfId="0" applyNumberFormat="1" applyFont="1" applyFill="1" applyBorder="1" applyAlignment="1" applyProtection="1">
      <alignment horizontal="center" vertical="center"/>
      <protection locked="0"/>
    </xf>
    <xf numFmtId="0" fontId="14" fillId="3" borderId="105" xfId="0" applyFont="1" applyFill="1" applyBorder="1" applyAlignment="1">
      <alignment horizontal="center" vertical="center"/>
    </xf>
    <xf numFmtId="1" fontId="7" fillId="3" borderId="111" xfId="2" applyNumberFormat="1" applyFont="1" applyFill="1" applyBorder="1" applyAlignment="1">
      <alignment horizontal="center" vertical="center"/>
    </xf>
    <xf numFmtId="1" fontId="7" fillId="3" borderId="112" xfId="2" applyNumberFormat="1" applyFont="1" applyFill="1" applyBorder="1" applyAlignment="1">
      <alignment horizontal="center" vertical="center"/>
    </xf>
    <xf numFmtId="0" fontId="7" fillId="3" borderId="106" xfId="0" applyFont="1" applyFill="1" applyBorder="1" applyAlignment="1">
      <alignment horizontal="center" vertical="center"/>
    </xf>
    <xf numFmtId="2" fontId="7" fillId="3" borderId="105" xfId="2" applyNumberFormat="1" applyFont="1" applyFill="1" applyBorder="1" applyAlignment="1">
      <alignment horizontal="center" vertical="center"/>
    </xf>
    <xf numFmtId="1" fontId="13" fillId="4" borderId="106" xfId="2" applyNumberFormat="1" applyFont="1" applyFill="1" applyBorder="1" applyAlignment="1" applyProtection="1">
      <alignment horizontal="center" vertical="center"/>
      <protection locked="0"/>
    </xf>
    <xf numFmtId="1" fontId="13" fillId="4" borderId="108" xfId="0" applyNumberFormat="1" applyFont="1" applyFill="1" applyBorder="1" applyAlignment="1" applyProtection="1">
      <alignment horizontal="center" vertical="center"/>
      <protection locked="0"/>
    </xf>
    <xf numFmtId="0" fontId="14" fillId="3" borderId="107" xfId="0" applyFont="1" applyFill="1" applyBorder="1" applyAlignment="1">
      <alignment horizontal="center" vertical="center"/>
    </xf>
    <xf numFmtId="1" fontId="7" fillId="3" borderId="108" xfId="2" applyNumberFormat="1" applyFont="1" applyFill="1" applyBorder="1" applyAlignment="1">
      <alignment horizontal="center" vertical="center"/>
    </xf>
    <xf numFmtId="1" fontId="7" fillId="3" borderId="110" xfId="2" applyNumberFormat="1" applyFont="1" applyFill="1" applyBorder="1" applyAlignment="1">
      <alignment horizontal="center" vertical="center"/>
    </xf>
    <xf numFmtId="2" fontId="7" fillId="3" borderId="107" xfId="2" applyNumberFormat="1" applyFont="1" applyFill="1" applyBorder="1" applyAlignment="1">
      <alignment horizontal="center" vertical="center"/>
    </xf>
    <xf numFmtId="1" fontId="13" fillId="4" borderId="109" xfId="2" applyNumberFormat="1" applyFont="1" applyFill="1" applyBorder="1" applyAlignment="1" applyProtection="1">
      <alignment horizontal="center" vertical="center"/>
      <protection locked="0"/>
    </xf>
    <xf numFmtId="1" fontId="13" fillId="4" borderId="113" xfId="0" applyNumberFormat="1" applyFont="1" applyFill="1" applyBorder="1" applyAlignment="1" applyProtection="1">
      <alignment horizontal="center" vertical="center"/>
      <protection locked="0"/>
    </xf>
    <xf numFmtId="0" fontId="14" fillId="3" borderId="104" xfId="0" applyFont="1" applyFill="1" applyBorder="1" applyAlignment="1">
      <alignment horizontal="center" vertical="center"/>
    </xf>
    <xf numFmtId="1" fontId="7" fillId="3" borderId="114" xfId="2" applyNumberFormat="1" applyFont="1" applyFill="1" applyBorder="1" applyAlignment="1">
      <alignment horizontal="center" vertical="center"/>
    </xf>
    <xf numFmtId="1" fontId="7" fillId="3" borderId="113" xfId="2" applyNumberFormat="1" applyFont="1" applyFill="1" applyBorder="1" applyAlignment="1">
      <alignment horizontal="center" vertical="center"/>
    </xf>
    <xf numFmtId="1" fontId="7" fillId="3" borderId="101" xfId="2" applyNumberFormat="1" applyFont="1" applyFill="1" applyBorder="1" applyAlignment="1">
      <alignment horizontal="center" vertical="center"/>
    </xf>
    <xf numFmtId="0" fontId="7" fillId="3" borderId="114" xfId="0" applyFont="1" applyFill="1" applyBorder="1" applyAlignment="1">
      <alignment horizontal="center" vertical="center"/>
    </xf>
    <xf numFmtId="2" fontId="7" fillId="3" borderId="104" xfId="2" applyNumberFormat="1" applyFont="1" applyFill="1" applyBorder="1" applyAlignment="1">
      <alignment horizontal="center" vertical="center"/>
    </xf>
    <xf numFmtId="1" fontId="13" fillId="4" borderId="114" xfId="2" applyNumberFormat="1" applyFont="1" applyFill="1" applyBorder="1" applyAlignment="1" applyProtection="1">
      <alignment horizontal="center" vertical="center"/>
      <protection locked="0"/>
    </xf>
    <xf numFmtId="1" fontId="13" fillId="4" borderId="30" xfId="0" applyNumberFormat="1" applyFont="1" applyFill="1" applyBorder="1" applyAlignment="1" applyProtection="1">
      <alignment horizontal="center" vertical="center"/>
      <protection locked="0"/>
    </xf>
    <xf numFmtId="2" fontId="7" fillId="3" borderId="15" xfId="0" applyNumberFormat="1" applyFont="1" applyFill="1" applyBorder="1" applyAlignment="1">
      <alignment horizontal="center" vertical="center"/>
    </xf>
    <xf numFmtId="2" fontId="7" fillId="3" borderId="5" xfId="0" applyNumberFormat="1" applyFont="1" applyFill="1" applyBorder="1" applyAlignment="1">
      <alignment horizontal="center" vertical="center"/>
    </xf>
    <xf numFmtId="2" fontId="7" fillId="3" borderId="18" xfId="0" applyNumberFormat="1" applyFont="1" applyFill="1" applyBorder="1" applyAlignment="1">
      <alignment horizontal="center" vertical="center"/>
    </xf>
    <xf numFmtId="0" fontId="40" fillId="5" borderId="68" xfId="2" applyFont="1" applyFill="1" applyBorder="1" applyAlignment="1">
      <alignment horizontal="center" vertical="center"/>
    </xf>
    <xf numFmtId="0" fontId="40" fillId="5" borderId="115" xfId="2" applyFont="1" applyFill="1" applyBorder="1" applyAlignment="1">
      <alignment horizontal="center" vertical="center"/>
    </xf>
    <xf numFmtId="0" fontId="40" fillId="5" borderId="0" xfId="2" applyFont="1" applyFill="1" applyAlignment="1">
      <alignment horizontal="center" vertical="center"/>
    </xf>
    <xf numFmtId="0" fontId="40" fillId="5" borderId="116" xfId="2" applyFont="1" applyFill="1" applyBorder="1" applyAlignment="1">
      <alignment horizontal="center" vertical="center"/>
    </xf>
    <xf numFmtId="0" fontId="40" fillId="5" borderId="117" xfId="2" applyFont="1" applyFill="1" applyBorder="1" applyAlignment="1">
      <alignment horizontal="center" vertical="center"/>
    </xf>
    <xf numFmtId="2" fontId="7" fillId="3" borderId="19" xfId="0" applyNumberFormat="1" applyFont="1" applyFill="1" applyBorder="1" applyAlignment="1">
      <alignment horizontal="center" vertical="center"/>
    </xf>
    <xf numFmtId="2" fontId="7" fillId="3" borderId="4" xfId="0" applyNumberFormat="1" applyFont="1" applyFill="1" applyBorder="1" applyAlignment="1">
      <alignment horizontal="center" vertical="center"/>
    </xf>
    <xf numFmtId="2" fontId="7" fillId="3" borderId="3" xfId="0" applyNumberFormat="1" applyFont="1" applyFill="1" applyBorder="1" applyAlignment="1">
      <alignment horizontal="center" vertical="center"/>
    </xf>
    <xf numFmtId="2" fontId="7" fillId="3" borderId="6" xfId="0" applyNumberFormat="1" applyFont="1" applyFill="1" applyBorder="1" applyAlignment="1">
      <alignment horizontal="center" vertical="center"/>
    </xf>
    <xf numFmtId="2" fontId="7" fillId="3" borderId="16" xfId="0" applyNumberFormat="1" applyFont="1" applyFill="1" applyBorder="1" applyAlignment="1">
      <alignment horizontal="center" vertical="center"/>
    </xf>
    <xf numFmtId="2" fontId="7" fillId="3" borderId="17" xfId="0" applyNumberFormat="1" applyFont="1" applyFill="1" applyBorder="1" applyAlignment="1">
      <alignment horizontal="center" vertical="center"/>
    </xf>
    <xf numFmtId="49" fontId="1" fillId="4" borderId="9" xfId="3" applyNumberFormat="1" applyFont="1" applyFill="1" applyBorder="1" applyAlignment="1" applyProtection="1">
      <alignment horizontal="left" vertical="center"/>
      <protection locked="0"/>
    </xf>
    <xf numFmtId="49" fontId="1" fillId="4" borderId="89" xfId="3" applyNumberFormat="1" applyFont="1" applyFill="1" applyBorder="1" applyAlignment="1" applyProtection="1">
      <alignment horizontal="left" vertical="center"/>
      <protection locked="0"/>
    </xf>
    <xf numFmtId="49" fontId="1" fillId="4" borderId="2" xfId="3" applyNumberFormat="1" applyFont="1" applyFill="1" applyBorder="1" applyAlignment="1" applyProtection="1">
      <alignment horizontal="left" vertical="center"/>
      <protection locked="0"/>
    </xf>
    <xf numFmtId="166" fontId="13" fillId="3" borderId="20" xfId="2" applyNumberFormat="1" applyFont="1" applyFill="1" applyBorder="1" applyAlignment="1">
      <alignment horizontal="center" vertical="center"/>
    </xf>
    <xf numFmtId="166" fontId="13" fillId="3" borderId="48" xfId="2" applyNumberFormat="1" applyFont="1" applyFill="1" applyBorder="1" applyAlignment="1">
      <alignment horizontal="center" vertical="center"/>
    </xf>
    <xf numFmtId="166" fontId="13" fillId="3" borderId="54" xfId="2" applyNumberFormat="1" applyFont="1" applyFill="1" applyBorder="1" applyAlignment="1">
      <alignment horizontal="center" vertical="center"/>
    </xf>
    <xf numFmtId="166" fontId="13" fillId="3" borderId="55" xfId="2" applyNumberFormat="1" applyFont="1" applyFill="1" applyBorder="1" applyAlignment="1">
      <alignment horizontal="center" vertical="center"/>
    </xf>
    <xf numFmtId="166" fontId="13" fillId="3" borderId="23" xfId="2" applyNumberFormat="1" applyFont="1" applyFill="1" applyBorder="1" applyAlignment="1">
      <alignment horizontal="center" vertical="center"/>
    </xf>
    <xf numFmtId="166" fontId="13" fillId="3" borderId="43" xfId="2" applyNumberFormat="1" applyFont="1" applyFill="1" applyBorder="1" applyAlignment="1">
      <alignment horizontal="center" vertical="center"/>
    </xf>
    <xf numFmtId="166" fontId="13" fillId="3" borderId="21" xfId="2" applyNumberFormat="1" applyFont="1" applyFill="1" applyBorder="1" applyAlignment="1">
      <alignment horizontal="center" vertical="center"/>
    </xf>
    <xf numFmtId="166" fontId="13" fillId="3" borderId="41" xfId="2" applyNumberFormat="1" applyFont="1" applyFill="1" applyBorder="1" applyAlignment="1">
      <alignment horizontal="center" vertical="center"/>
    </xf>
    <xf numFmtId="166" fontId="13" fillId="3" borderId="82" xfId="2" applyNumberFormat="1" applyFont="1" applyFill="1" applyBorder="1" applyAlignment="1">
      <alignment horizontal="center" vertical="center"/>
    </xf>
    <xf numFmtId="166" fontId="13" fillId="3" borderId="78" xfId="2" applyNumberFormat="1" applyFont="1" applyFill="1" applyBorder="1" applyAlignment="1">
      <alignment horizontal="center" vertical="center"/>
    </xf>
    <xf numFmtId="166" fontId="13" fillId="3" borderId="39" xfId="2" applyNumberFormat="1" applyFont="1" applyFill="1" applyBorder="1" applyAlignment="1">
      <alignment horizontal="center" vertical="center"/>
    </xf>
    <xf numFmtId="166" fontId="13" fillId="3" borderId="40" xfId="2" applyNumberFormat="1" applyFont="1" applyFill="1" applyBorder="1" applyAlignment="1">
      <alignment horizontal="center" vertical="center"/>
    </xf>
    <xf numFmtId="0" fontId="26" fillId="3" borderId="0" xfId="3" applyFont="1" applyFill="1" applyAlignment="1">
      <alignment horizontal="right"/>
    </xf>
    <xf numFmtId="0" fontId="3" fillId="3" borderId="0" xfId="3" applyFont="1" applyFill="1" applyAlignment="1">
      <alignment horizontal="right"/>
    </xf>
    <xf numFmtId="49" fontId="14" fillId="3" borderId="0" xfId="3" applyNumberFormat="1" applyFont="1" applyFill="1" applyAlignment="1">
      <alignment vertical="center"/>
    </xf>
    <xf numFmtId="49" fontId="1" fillId="4" borderId="10" xfId="0" applyNumberFormat="1" applyFont="1" applyFill="1" applyBorder="1" applyAlignment="1" applyProtection="1">
      <alignment horizontal="left" vertical="center"/>
      <protection locked="0"/>
    </xf>
    <xf numFmtId="49" fontId="1" fillId="4" borderId="98" xfId="3" applyNumberFormat="1" applyFont="1" applyFill="1" applyBorder="1" applyAlignment="1" applyProtection="1">
      <alignment horizontal="right" vertical="center"/>
      <protection locked="0"/>
    </xf>
    <xf numFmtId="167" fontId="1" fillId="4" borderId="10" xfId="0" applyNumberFormat="1" applyFont="1" applyFill="1" applyBorder="1" applyAlignment="1" applyProtection="1">
      <alignment horizontal="left" vertical="center"/>
      <protection locked="0"/>
    </xf>
    <xf numFmtId="164" fontId="14" fillId="3" borderId="0" xfId="3" applyNumberFormat="1" applyFont="1" applyFill="1" applyAlignment="1">
      <alignment horizontal="left" vertical="center" wrapText="1"/>
    </xf>
    <xf numFmtId="166" fontId="13" fillId="3" borderId="24" xfId="2" applyNumberFormat="1" applyFont="1" applyFill="1" applyBorder="1" applyAlignment="1">
      <alignment horizontal="center" vertical="center"/>
    </xf>
    <xf numFmtId="166" fontId="13" fillId="3" borderId="44" xfId="2" applyNumberFormat="1" applyFont="1" applyFill="1" applyBorder="1" applyAlignment="1">
      <alignment horizontal="center" vertical="center"/>
    </xf>
    <xf numFmtId="0" fontId="45" fillId="0" borderId="99" xfId="4" applyFill="1" applyBorder="1" applyAlignment="1" applyProtection="1">
      <alignment horizontal="center" vertical="center" wrapText="1"/>
      <protection locked="0" hidden="1"/>
    </xf>
    <xf numFmtId="0" fontId="45" fillId="0" borderId="100" xfId="4" applyFill="1" applyBorder="1" applyAlignment="1" applyProtection="1">
      <alignment horizontal="center" vertical="center" wrapText="1"/>
      <protection locked="0" hidden="1"/>
    </xf>
    <xf numFmtId="0" fontId="40" fillId="5" borderId="61" xfId="2" applyFont="1" applyFill="1" applyBorder="1" applyAlignment="1">
      <alignment horizontal="center" vertical="center"/>
    </xf>
    <xf numFmtId="0" fontId="40" fillId="5" borderId="62" xfId="2" applyFont="1" applyFill="1" applyBorder="1" applyAlignment="1">
      <alignment horizontal="center" vertical="center"/>
    </xf>
    <xf numFmtId="167" fontId="1" fillId="4" borderId="8" xfId="0" applyNumberFormat="1" applyFont="1" applyFill="1" applyBorder="1" applyAlignment="1" applyProtection="1">
      <alignment horizontal="left" vertical="center"/>
      <protection locked="0"/>
    </xf>
    <xf numFmtId="0" fontId="40" fillId="5" borderId="45" xfId="2" applyFont="1" applyFill="1" applyBorder="1" applyAlignment="1">
      <alignment horizontal="center" vertical="center"/>
    </xf>
    <xf numFmtId="0" fontId="40" fillId="5" borderId="59" xfId="2" applyFont="1" applyFill="1" applyBorder="1" applyAlignment="1">
      <alignment horizontal="center" vertical="center"/>
    </xf>
    <xf numFmtId="0" fontId="40" fillId="5" borderId="47" xfId="2" applyFont="1" applyFill="1" applyBorder="1" applyAlignment="1">
      <alignment horizontal="center" vertical="center"/>
    </xf>
    <xf numFmtId="49" fontId="1" fillId="4" borderId="7" xfId="3" applyNumberFormat="1" applyFont="1" applyFill="1" applyBorder="1" applyAlignment="1" applyProtection="1">
      <alignment horizontal="left" vertical="center"/>
      <protection locked="0"/>
    </xf>
    <xf numFmtId="0" fontId="7" fillId="3" borderId="3" xfId="0" applyFont="1" applyFill="1" applyBorder="1" applyAlignment="1">
      <alignment horizontal="center" vertical="center"/>
    </xf>
    <xf numFmtId="0" fontId="7" fillId="3" borderId="23" xfId="0" applyFont="1" applyFill="1" applyBorder="1" applyAlignment="1">
      <alignment horizontal="center" vertical="center"/>
    </xf>
    <xf numFmtId="0" fontId="7" fillId="3" borderId="4" xfId="0" applyFont="1" applyFill="1" applyBorder="1" applyAlignment="1">
      <alignment horizontal="center" vertical="center"/>
    </xf>
    <xf numFmtId="0" fontId="7" fillId="3" borderId="56" xfId="0" applyFont="1" applyFill="1" applyBorder="1" applyAlignment="1">
      <alignment horizontal="center" vertical="center"/>
    </xf>
    <xf numFmtId="0" fontId="7" fillId="3" borderId="67" xfId="0" applyFont="1" applyFill="1" applyBorder="1" applyAlignment="1">
      <alignment horizontal="center" vertical="center"/>
    </xf>
    <xf numFmtId="166" fontId="13" fillId="3" borderId="63" xfId="2" applyNumberFormat="1" applyFont="1" applyFill="1" applyBorder="1" applyAlignment="1">
      <alignment horizontal="center" vertical="center"/>
    </xf>
    <xf numFmtId="166" fontId="13" fillId="3" borderId="64" xfId="2" applyNumberFormat="1" applyFont="1" applyFill="1" applyBorder="1" applyAlignment="1">
      <alignment horizontal="center" vertical="center"/>
    </xf>
    <xf numFmtId="166" fontId="13" fillId="3" borderId="75" xfId="2" applyNumberFormat="1" applyFont="1" applyFill="1" applyBorder="1" applyAlignment="1">
      <alignment horizontal="center" vertical="center"/>
    </xf>
    <xf numFmtId="166" fontId="13" fillId="3" borderId="76" xfId="2" applyNumberFormat="1" applyFont="1" applyFill="1" applyBorder="1" applyAlignment="1">
      <alignment horizontal="center" vertical="center"/>
    </xf>
    <xf numFmtId="1" fontId="7" fillId="3" borderId="93" xfId="2" applyNumberFormat="1" applyFont="1" applyFill="1" applyBorder="1" applyAlignment="1">
      <alignment horizontal="left" vertical="center"/>
    </xf>
    <xf numFmtId="0" fontId="7" fillId="3" borderId="93" xfId="0" applyFont="1" applyFill="1" applyBorder="1" applyAlignment="1">
      <alignment horizontal="center" vertical="center"/>
    </xf>
    <xf numFmtId="0" fontId="7" fillId="3" borderId="1" xfId="0" applyFont="1" applyFill="1" applyBorder="1" applyAlignment="1">
      <alignment horizontal="center" vertical="center"/>
    </xf>
    <xf numFmtId="0" fontId="40" fillId="5" borderId="16" xfId="2" applyFont="1" applyFill="1" applyBorder="1" applyAlignment="1">
      <alignment horizontal="left" vertical="center"/>
    </xf>
    <xf numFmtId="1" fontId="7" fillId="3" borderId="93" xfId="2" applyNumberFormat="1" applyFont="1" applyFill="1" applyBorder="1" applyAlignment="1">
      <alignment horizontal="center" vertical="center"/>
    </xf>
    <xf numFmtId="1" fontId="7" fillId="3" borderId="1" xfId="2" applyNumberFormat="1" applyFont="1" applyFill="1" applyBorder="1" applyAlignment="1">
      <alignment horizontal="center" vertical="center"/>
    </xf>
    <xf numFmtId="0" fontId="7" fillId="3" borderId="17" xfId="0" applyFont="1" applyFill="1" applyBorder="1" applyAlignment="1">
      <alignment horizontal="center" vertical="center"/>
    </xf>
    <xf numFmtId="0" fontId="7" fillId="3" borderId="93" xfId="0" applyFont="1" applyFill="1" applyBorder="1" applyAlignment="1">
      <alignment horizontal="right" vertical="center"/>
    </xf>
    <xf numFmtId="0" fontId="7" fillId="3" borderId="1" xfId="0" applyFont="1" applyFill="1" applyBorder="1" applyAlignment="1">
      <alignment horizontal="right" vertical="center"/>
    </xf>
    <xf numFmtId="0" fontId="7" fillId="3" borderId="19" xfId="0" applyFont="1" applyFill="1" applyBorder="1" applyAlignment="1">
      <alignment horizontal="center" vertical="center"/>
    </xf>
    <xf numFmtId="0" fontId="7" fillId="3" borderId="90" xfId="0" applyFont="1" applyFill="1" applyBorder="1" applyAlignment="1">
      <alignment horizontal="center" vertical="center"/>
    </xf>
    <xf numFmtId="1" fontId="7" fillId="3" borderId="19" xfId="2" applyNumberFormat="1" applyFont="1" applyFill="1" applyBorder="1" applyAlignment="1">
      <alignment horizontal="center" vertical="center"/>
    </xf>
    <xf numFmtId="1" fontId="7" fillId="3" borderId="90" xfId="2" applyNumberFormat="1" applyFont="1" applyFill="1" applyBorder="1" applyAlignment="1">
      <alignment horizontal="center" vertical="center"/>
    </xf>
    <xf numFmtId="0" fontId="40" fillId="5" borderId="16" xfId="2" applyFont="1" applyFill="1" applyBorder="1" applyAlignment="1">
      <alignment horizontal="center" vertical="center"/>
    </xf>
    <xf numFmtId="0" fontId="40" fillId="5" borderId="18" xfId="2" applyFont="1" applyFill="1" applyBorder="1" applyAlignment="1">
      <alignment horizontal="center" vertical="center"/>
    </xf>
    <xf numFmtId="0" fontId="7" fillId="3" borderId="19" xfId="0" applyFont="1" applyFill="1" applyBorder="1" applyAlignment="1">
      <alignment horizontal="right" vertical="center"/>
    </xf>
    <xf numFmtId="1" fontId="7" fillId="3" borderId="19" xfId="2" applyNumberFormat="1" applyFont="1" applyFill="1" applyBorder="1" applyAlignment="1">
      <alignment horizontal="right" vertical="center"/>
    </xf>
    <xf numFmtId="1" fontId="7" fillId="3" borderId="93" xfId="2" applyNumberFormat="1" applyFont="1" applyFill="1" applyBorder="1" applyAlignment="1">
      <alignment horizontal="right" vertical="center"/>
    </xf>
    <xf numFmtId="1" fontId="7" fillId="3" borderId="1" xfId="2" applyNumberFormat="1" applyFont="1" applyFill="1" applyBorder="1" applyAlignment="1">
      <alignment horizontal="right" vertical="center"/>
    </xf>
    <xf numFmtId="1" fontId="7" fillId="3" borderId="90" xfId="2" applyNumberFormat="1" applyFont="1" applyFill="1" applyBorder="1" applyAlignment="1">
      <alignment horizontal="right" vertical="center"/>
    </xf>
    <xf numFmtId="1" fontId="7" fillId="3" borderId="52" xfId="2" applyNumberFormat="1" applyFont="1" applyFill="1" applyBorder="1" applyAlignment="1">
      <alignment horizontal="center" vertical="center"/>
    </xf>
    <xf numFmtId="0" fontId="7" fillId="3" borderId="90" xfId="0" applyFont="1" applyFill="1" applyBorder="1" applyAlignment="1">
      <alignment horizontal="right" vertical="center"/>
    </xf>
    <xf numFmtId="0" fontId="40" fillId="5" borderId="18" xfId="2" applyFont="1" applyFill="1" applyBorder="1" applyAlignment="1">
      <alignment horizontal="right" vertical="center"/>
    </xf>
    <xf numFmtId="0" fontId="7" fillId="3" borderId="28" xfId="0" applyFont="1" applyFill="1" applyBorder="1" applyAlignment="1">
      <alignment horizontal="center" vertical="center"/>
    </xf>
    <xf numFmtId="164" fontId="14" fillId="4" borderId="0" xfId="3" applyNumberFormat="1" applyFont="1" applyFill="1" applyAlignment="1">
      <alignment horizontal="left" vertical="center" wrapText="1"/>
    </xf>
    <xf numFmtId="0" fontId="7" fillId="3" borderId="52" xfId="0" applyFont="1" applyFill="1" applyBorder="1" applyAlignment="1">
      <alignment horizontal="center" vertical="center"/>
    </xf>
    <xf numFmtId="166" fontId="13" fillId="3" borderId="15" xfId="2" applyNumberFormat="1" applyFont="1" applyFill="1" applyBorder="1" applyAlignment="1">
      <alignment horizontal="center" vertical="center"/>
    </xf>
    <xf numFmtId="166" fontId="13" fillId="3" borderId="19" xfId="2" applyNumberFormat="1" applyFont="1" applyFill="1" applyBorder="1" applyAlignment="1">
      <alignment horizontal="center" vertical="center"/>
    </xf>
    <xf numFmtId="0" fontId="7" fillId="3" borderId="21"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15" xfId="0" applyFont="1" applyFill="1" applyBorder="1" applyAlignment="1">
      <alignment horizontal="center" vertical="center"/>
    </xf>
    <xf numFmtId="1" fontId="7" fillId="3" borderId="15" xfId="2" applyNumberFormat="1" applyFont="1" applyFill="1" applyBorder="1" applyAlignment="1">
      <alignment horizontal="center" vertical="center"/>
    </xf>
    <xf numFmtId="1" fontId="7" fillId="3" borderId="1" xfId="2" applyNumberFormat="1" applyFont="1" applyFill="1" applyBorder="1" applyAlignment="1">
      <alignment horizontal="left" vertical="center"/>
    </xf>
    <xf numFmtId="1" fontId="7" fillId="3" borderId="90" xfId="2" applyNumberFormat="1" applyFont="1" applyFill="1" applyBorder="1" applyAlignment="1">
      <alignment horizontal="left" vertical="center"/>
    </xf>
    <xf numFmtId="0" fontId="40" fillId="5" borderId="18" xfId="2" applyFont="1" applyFill="1" applyBorder="1" applyAlignment="1">
      <alignment horizontal="left" vertical="center"/>
    </xf>
    <xf numFmtId="1" fontId="7" fillId="3" borderId="19" xfId="2" applyNumberFormat="1" applyFont="1" applyFill="1" applyBorder="1" applyAlignment="1">
      <alignment horizontal="left" vertical="center"/>
    </xf>
    <xf numFmtId="164" fontId="14" fillId="4" borderId="0" xfId="3" applyNumberFormat="1" applyFont="1" applyFill="1" applyAlignment="1" applyProtection="1">
      <alignment horizontal="left" vertical="center" wrapText="1"/>
      <protection hidden="1"/>
    </xf>
    <xf numFmtId="166" fontId="13" fillId="3" borderId="87" xfId="2" applyNumberFormat="1" applyFont="1" applyFill="1" applyBorder="1" applyAlignment="1">
      <alignment horizontal="center" vertical="center"/>
    </xf>
    <xf numFmtId="166" fontId="13" fillId="3" borderId="88" xfId="2" applyNumberFormat="1" applyFont="1" applyFill="1" applyBorder="1" applyAlignment="1">
      <alignment horizontal="center" vertical="center"/>
    </xf>
    <xf numFmtId="164" fontId="14" fillId="3" borderId="0" xfId="3" applyNumberFormat="1" applyFont="1" applyFill="1" applyAlignment="1" applyProtection="1">
      <alignment horizontal="left" vertical="center" wrapText="1"/>
      <protection hidden="1"/>
    </xf>
    <xf numFmtId="166" fontId="13" fillId="3" borderId="28" xfId="2" applyNumberFormat="1" applyFont="1" applyFill="1" applyBorder="1" applyAlignment="1">
      <alignment horizontal="center" vertical="center"/>
    </xf>
    <xf numFmtId="166" fontId="13" fillId="3" borderId="49" xfId="2" applyNumberFormat="1" applyFont="1" applyFill="1" applyBorder="1" applyAlignment="1">
      <alignment horizontal="center" vertical="center"/>
    </xf>
    <xf numFmtId="49" fontId="1" fillId="4" borderId="97" xfId="0" applyNumberFormat="1" applyFont="1" applyFill="1" applyBorder="1" applyAlignment="1" applyProtection="1">
      <alignment horizontal="left" vertical="center"/>
      <protection locked="0"/>
    </xf>
    <xf numFmtId="166" fontId="13" fillId="3" borderId="52" xfId="2" applyNumberFormat="1" applyFont="1" applyFill="1" applyBorder="1" applyAlignment="1">
      <alignment horizontal="center" vertical="center"/>
    </xf>
    <xf numFmtId="0" fontId="40" fillId="5" borderId="116" xfId="2" applyFont="1" applyFill="1" applyBorder="1" applyAlignment="1">
      <alignment horizontal="center" vertical="center"/>
    </xf>
    <xf numFmtId="0" fontId="40" fillId="5" borderId="74" xfId="2" applyFont="1" applyFill="1" applyBorder="1" applyAlignment="1">
      <alignment horizontal="center" vertical="center"/>
    </xf>
    <xf numFmtId="166" fontId="13" fillId="3" borderId="111" xfId="2" applyNumberFormat="1" applyFont="1" applyFill="1" applyBorder="1" applyAlignment="1">
      <alignment horizontal="center" vertical="center"/>
    </xf>
    <xf numFmtId="166" fontId="13" fillId="3" borderId="112" xfId="2" applyNumberFormat="1" applyFont="1" applyFill="1" applyBorder="1" applyAlignment="1">
      <alignment horizontal="center" vertical="center"/>
    </xf>
    <xf numFmtId="166" fontId="13" fillId="3" borderId="22" xfId="2" applyNumberFormat="1" applyFont="1" applyFill="1" applyBorder="1" applyAlignment="1">
      <alignment horizontal="center" vertical="center"/>
    </xf>
    <xf numFmtId="166" fontId="13" fillId="3" borderId="42" xfId="2" applyNumberFormat="1" applyFont="1" applyFill="1" applyBorder="1" applyAlignment="1">
      <alignment horizontal="center" vertical="center"/>
    </xf>
    <xf numFmtId="0" fontId="45" fillId="0" borderId="0" xfId="4" applyAlignment="1" applyProtection="1">
      <protection locked="0" hidden="1"/>
    </xf>
    <xf numFmtId="0" fontId="1" fillId="4" borderId="1" xfId="0" applyFont="1" applyFill="1" applyBorder="1" applyAlignment="1" applyProtection="1">
      <alignment horizontal="center" vertical="center"/>
      <protection locked="0"/>
    </xf>
    <xf numFmtId="1" fontId="1" fillId="6" borderId="93" xfId="2" applyNumberFormat="1" applyFont="1" applyFill="1" applyBorder="1" applyAlignment="1">
      <alignment horizontal="right" vertical="center"/>
    </xf>
    <xf numFmtId="166" fontId="13" fillId="3" borderId="84" xfId="2" applyNumberFormat="1" applyFont="1" applyFill="1" applyBorder="1" applyAlignment="1">
      <alignment horizontal="center" vertical="center"/>
    </xf>
    <xf numFmtId="166" fontId="13" fillId="3" borderId="92" xfId="2" applyNumberFormat="1" applyFont="1" applyFill="1" applyBorder="1" applyAlignment="1">
      <alignment horizontal="center" vertical="center"/>
    </xf>
    <xf numFmtId="167" fontId="1" fillId="6" borderId="8" xfId="0" applyNumberFormat="1" applyFont="1" applyFill="1" applyBorder="1" applyAlignment="1" applyProtection="1">
      <alignment horizontal="left" vertical="center"/>
      <protection locked="0"/>
    </xf>
    <xf numFmtId="0" fontId="1" fillId="4" borderId="65" xfId="0" applyFont="1" applyFill="1" applyBorder="1" applyAlignment="1" applyProtection="1">
      <alignment horizontal="center" vertical="center"/>
      <protection locked="0"/>
    </xf>
    <xf numFmtId="0" fontId="1" fillId="4" borderId="95" xfId="0" applyFont="1" applyFill="1" applyBorder="1" applyAlignment="1" applyProtection="1">
      <alignment horizontal="center" vertical="center"/>
      <protection locked="0"/>
    </xf>
    <xf numFmtId="1" fontId="1" fillId="4" borderId="19" xfId="2" applyNumberFormat="1" applyFont="1" applyFill="1" applyBorder="1" applyAlignment="1" applyProtection="1">
      <alignment horizontal="center" vertical="center"/>
      <protection locked="0"/>
    </xf>
    <xf numFmtId="1" fontId="1" fillId="6" borderId="94" xfId="2" applyNumberFormat="1" applyFont="1" applyFill="1" applyBorder="1" applyAlignment="1">
      <alignment horizontal="right" vertical="center"/>
    </xf>
    <xf numFmtId="0" fontId="1" fillId="3" borderId="95" xfId="0" applyFont="1" applyFill="1" applyBorder="1" applyAlignment="1">
      <alignment horizontal="center" vertical="center"/>
    </xf>
    <xf numFmtId="1" fontId="1" fillId="4" borderId="1" xfId="2" applyNumberFormat="1" applyFont="1" applyFill="1" applyBorder="1" applyAlignment="1" applyProtection="1">
      <alignment horizontal="center" vertical="center"/>
      <protection locked="0"/>
    </xf>
    <xf numFmtId="0" fontId="1" fillId="4" borderId="82" xfId="0" applyFont="1" applyFill="1" applyBorder="1" applyAlignment="1" applyProtection="1">
      <alignment horizontal="center" vertical="center"/>
      <protection locked="0"/>
    </xf>
    <xf numFmtId="0" fontId="1" fillId="4" borderId="81" xfId="0" applyFont="1" applyFill="1" applyBorder="1" applyAlignment="1" applyProtection="1">
      <alignment horizontal="center" vertical="center"/>
      <protection locked="0"/>
    </xf>
    <xf numFmtId="0" fontId="1" fillId="3" borderId="81" xfId="0" applyFont="1" applyFill="1" applyBorder="1" applyAlignment="1">
      <alignment horizontal="center" vertical="center"/>
    </xf>
    <xf numFmtId="0" fontId="1" fillId="3" borderId="93" xfId="0" applyFont="1" applyFill="1" applyBorder="1" applyAlignment="1">
      <alignment horizontal="center" vertical="center"/>
    </xf>
    <xf numFmtId="1" fontId="1" fillId="6" borderId="1" xfId="2" applyNumberFormat="1" applyFont="1" applyFill="1" applyBorder="1" applyAlignment="1">
      <alignment horizontal="right" vertical="center"/>
    </xf>
    <xf numFmtId="0" fontId="1" fillId="4" borderId="63" xfId="0" applyFont="1" applyFill="1" applyBorder="1" applyAlignment="1" applyProtection="1">
      <alignment horizontal="center" vertical="center"/>
      <protection locked="0"/>
    </xf>
    <xf numFmtId="0" fontId="1" fillId="4" borderId="93" xfId="0" applyFont="1" applyFill="1" applyBorder="1" applyAlignment="1" applyProtection="1">
      <alignment horizontal="center" vertical="center"/>
      <protection locked="0"/>
    </xf>
    <xf numFmtId="1" fontId="1" fillId="4" borderId="90" xfId="2" applyNumberFormat="1" applyFont="1" applyFill="1" applyBorder="1" applyAlignment="1" applyProtection="1">
      <alignment horizontal="center" vertical="center"/>
      <protection locked="0"/>
    </xf>
    <xf numFmtId="1" fontId="1" fillId="4" borderId="103" xfId="2" applyNumberFormat="1" applyFont="1" applyFill="1" applyBorder="1" applyAlignment="1" applyProtection="1">
      <alignment horizontal="center" vertical="center"/>
      <protection locked="0"/>
    </xf>
    <xf numFmtId="0" fontId="1" fillId="3" borderId="102" xfId="0" applyFont="1" applyFill="1" applyBorder="1" applyAlignment="1">
      <alignment horizontal="center" vertical="center"/>
    </xf>
    <xf numFmtId="1" fontId="1" fillId="6" borderId="102" xfId="2" applyNumberFormat="1" applyFont="1" applyFill="1" applyBorder="1" applyAlignment="1">
      <alignment horizontal="right" vertical="center"/>
    </xf>
    <xf numFmtId="1" fontId="1" fillId="6" borderId="81" xfId="2" applyNumberFormat="1" applyFont="1" applyFill="1" applyBorder="1" applyAlignment="1">
      <alignment horizontal="right" vertical="center"/>
    </xf>
    <xf numFmtId="0" fontId="13" fillId="4" borderId="63" xfId="0" applyFont="1" applyFill="1" applyBorder="1" applyAlignment="1" applyProtection="1">
      <alignment horizontal="right" vertical="center"/>
      <protection locked="0"/>
    </xf>
    <xf numFmtId="0" fontId="13" fillId="4" borderId="64" xfId="0" applyFont="1" applyFill="1" applyBorder="1" applyAlignment="1" applyProtection="1">
      <alignment horizontal="right" vertical="center"/>
      <protection locked="0"/>
    </xf>
    <xf numFmtId="0" fontId="13" fillId="4" borderId="65" xfId="0" applyFont="1" applyFill="1" applyBorder="1" applyAlignment="1" applyProtection="1">
      <alignment horizontal="right" vertical="center"/>
      <protection locked="0"/>
    </xf>
    <xf numFmtId="0" fontId="13" fillId="4" borderId="66" xfId="0" applyFont="1" applyFill="1" applyBorder="1" applyAlignment="1" applyProtection="1">
      <alignment horizontal="right" vertical="center"/>
      <protection locked="0"/>
    </xf>
    <xf numFmtId="0" fontId="13" fillId="4" borderId="82" xfId="0" applyFont="1" applyFill="1" applyBorder="1" applyAlignment="1" applyProtection="1">
      <alignment horizontal="right" vertical="center"/>
      <protection locked="0"/>
    </xf>
    <xf numFmtId="0" fontId="13" fillId="4" borderId="78" xfId="0" applyFont="1" applyFill="1" applyBorder="1" applyAlignment="1" applyProtection="1">
      <alignment horizontal="right" vertical="center"/>
      <protection locked="0"/>
    </xf>
    <xf numFmtId="0" fontId="1" fillId="4" borderId="96" xfId="0" applyFont="1" applyFill="1" applyBorder="1" applyAlignment="1" applyProtection="1">
      <alignment horizontal="center" vertical="center"/>
      <protection locked="0"/>
    </xf>
    <xf numFmtId="0" fontId="1" fillId="4" borderId="94" xfId="0" applyFont="1" applyFill="1" applyBorder="1" applyAlignment="1" applyProtection="1">
      <alignment horizontal="center" vertical="center"/>
      <protection locked="0"/>
    </xf>
    <xf numFmtId="49" fontId="1" fillId="4" borderId="1" xfId="3" applyNumberFormat="1" applyFont="1" applyFill="1" applyBorder="1" applyAlignment="1" applyProtection="1">
      <alignment horizontal="left" vertical="center"/>
      <protection locked="0"/>
    </xf>
    <xf numFmtId="49" fontId="45" fillId="4" borderId="0" xfId="4" applyNumberFormat="1" applyFill="1" applyBorder="1" applyAlignment="1" applyProtection="1">
      <alignment horizontal="left" vertical="top" wrapText="1"/>
      <protection locked="0" hidden="1"/>
    </xf>
    <xf numFmtId="166" fontId="7" fillId="3" borderId="0" xfId="2" applyNumberFormat="1" applyFont="1" applyFill="1" applyAlignment="1">
      <alignment horizontal="center" vertical="center"/>
    </xf>
    <xf numFmtId="167" fontId="1" fillId="4" borderId="97" xfId="0" applyNumberFormat="1" applyFont="1" applyFill="1" applyBorder="1" applyAlignment="1" applyProtection="1">
      <alignment horizontal="left" vertical="center"/>
      <protection locked="0"/>
    </xf>
    <xf numFmtId="49" fontId="1" fillId="4" borderId="12" xfId="3" applyNumberFormat="1" applyFont="1" applyFill="1" applyBorder="1" applyAlignment="1">
      <alignment horizontal="right" vertical="center"/>
    </xf>
    <xf numFmtId="49" fontId="1" fillId="4" borderId="10" xfId="3" applyNumberFormat="1" applyFont="1" applyFill="1" applyBorder="1" applyAlignment="1">
      <alignment horizontal="right" vertical="center"/>
    </xf>
    <xf numFmtId="49" fontId="14" fillId="3" borderId="73" xfId="3" applyNumberFormat="1" applyFont="1" applyFill="1" applyBorder="1" applyAlignment="1">
      <alignment horizontal="left" vertical="center"/>
    </xf>
    <xf numFmtId="0" fontId="40" fillId="3" borderId="0" xfId="2" applyFont="1" applyFill="1" applyAlignment="1">
      <alignment horizontal="center" vertical="center"/>
    </xf>
    <xf numFmtId="49" fontId="1" fillId="3" borderId="73" xfId="3" applyNumberFormat="1" applyFont="1" applyFill="1" applyBorder="1" applyAlignment="1">
      <alignment horizontal="left" vertical="center"/>
    </xf>
    <xf numFmtId="49" fontId="1" fillId="3" borderId="0" xfId="3" applyNumberFormat="1" applyFont="1" applyFill="1" applyAlignment="1">
      <alignment horizontal="left" vertical="center"/>
    </xf>
    <xf numFmtId="166" fontId="13" fillId="3" borderId="26" xfId="2" applyNumberFormat="1" applyFont="1" applyFill="1" applyBorder="1" applyAlignment="1">
      <alignment horizontal="center" vertical="center"/>
    </xf>
    <xf numFmtId="166" fontId="13" fillId="3" borderId="46" xfId="2" applyNumberFormat="1" applyFont="1" applyFill="1" applyBorder="1" applyAlignment="1">
      <alignment horizontal="center" vertical="center"/>
    </xf>
    <xf numFmtId="1" fontId="13" fillId="4" borderId="118" xfId="0" applyNumberFormat="1" applyFont="1" applyFill="1" applyBorder="1" applyAlignment="1" applyProtection="1">
      <alignment horizontal="center" vertical="center"/>
      <protection locked="0"/>
    </xf>
    <xf numFmtId="0" fontId="14" fillId="4" borderId="119" xfId="0" applyFont="1" applyFill="1" applyBorder="1" applyAlignment="1" applyProtection="1">
      <alignment horizontal="center" vertical="center"/>
      <protection locked="0"/>
    </xf>
    <xf numFmtId="0" fontId="13" fillId="6" borderId="119" xfId="0" applyFont="1" applyFill="1" applyBorder="1" applyAlignment="1" applyProtection="1">
      <alignment horizontal="center" vertical="center"/>
      <protection locked="0"/>
    </xf>
    <xf numFmtId="1" fontId="1" fillId="4" borderId="120" xfId="2" applyNumberFormat="1" applyFont="1" applyFill="1" applyBorder="1" applyAlignment="1" applyProtection="1">
      <alignment horizontal="center" vertical="center"/>
      <protection locked="0"/>
    </xf>
    <xf numFmtId="1" fontId="1" fillId="4" borderId="121" xfId="2" applyNumberFormat="1" applyFont="1" applyFill="1" applyBorder="1" applyAlignment="1" applyProtection="1">
      <alignment horizontal="center" vertical="center"/>
      <protection locked="0"/>
    </xf>
    <xf numFmtId="0" fontId="1" fillId="4" borderId="119" xfId="0" applyFont="1" applyFill="1" applyBorder="1" applyAlignment="1" applyProtection="1">
      <alignment horizontal="center" vertical="center"/>
      <protection locked="0"/>
    </xf>
    <xf numFmtId="1" fontId="1" fillId="4" borderId="122" xfId="2" applyNumberFormat="1" applyFont="1" applyFill="1" applyBorder="1" applyAlignment="1" applyProtection="1">
      <alignment horizontal="center" vertical="center"/>
      <protection locked="0"/>
    </xf>
    <xf numFmtId="0" fontId="1" fillId="4" borderId="122" xfId="0" applyFont="1" applyFill="1" applyBorder="1" applyAlignment="1" applyProtection="1">
      <alignment horizontal="center" vertical="center"/>
      <protection locked="0"/>
    </xf>
    <xf numFmtId="0" fontId="1" fillId="0" borderId="122" xfId="0" applyFont="1" applyBorder="1" applyAlignment="1">
      <alignment horizontal="center" vertical="center"/>
    </xf>
    <xf numFmtId="2" fontId="1" fillId="4" borderId="123" xfId="2" applyNumberFormat="1" applyFont="1" applyFill="1" applyBorder="1" applyAlignment="1" applyProtection="1">
      <alignment horizontal="center" vertical="center"/>
      <protection locked="0"/>
    </xf>
    <xf numFmtId="1" fontId="13" fillId="4" borderId="124" xfId="2" applyNumberFormat="1" applyFont="1" applyFill="1" applyBorder="1" applyAlignment="1" applyProtection="1">
      <alignment horizontal="center" vertical="center"/>
      <protection locked="0"/>
    </xf>
    <xf numFmtId="166" fontId="13" fillId="3" borderId="119" xfId="2" applyNumberFormat="1" applyFont="1" applyFill="1" applyBorder="1" applyAlignment="1">
      <alignment horizontal="center" vertical="center"/>
    </xf>
    <xf numFmtId="166" fontId="13" fillId="3" borderId="123" xfId="2" applyNumberFormat="1" applyFont="1" applyFill="1" applyBorder="1" applyAlignment="1">
      <alignment horizontal="center" vertical="center"/>
    </xf>
  </cellXfs>
  <cellStyles count="5">
    <cellStyle name="Lien hypertexte" xfId="4" builtinId="8"/>
    <cellStyle name="Normal" xfId="0" builtinId="0"/>
    <cellStyle name="Standard 2" xfId="1" xr:uid="{00000000-0005-0000-0000-000002000000}"/>
    <cellStyle name="Standard_Acitop-Spezifikationen Jan 041" xfId="2" xr:uid="{00000000-0005-0000-0000-000003000000}"/>
    <cellStyle name="Standard_Tabelle1" xfId="3" xr:uid="{00000000-0005-0000-0000-000004000000}"/>
  </cellStyles>
  <dxfs count="63">
    <dxf>
      <fill>
        <patternFill>
          <bgColor indexed="51"/>
        </patternFill>
      </fill>
    </dxf>
    <dxf>
      <fill>
        <patternFill>
          <bgColor indexed="51"/>
        </patternFill>
      </fill>
    </dxf>
    <dxf>
      <font>
        <strike/>
        <color rgb="FFFF0000"/>
      </font>
    </dxf>
    <dxf>
      <font>
        <b val="0"/>
        <i/>
        <strike val="0"/>
        <color indexed="10"/>
      </font>
      <fill>
        <patternFill>
          <bgColor indexed="47"/>
        </patternFill>
      </fill>
    </dxf>
    <dxf>
      <font>
        <b val="0"/>
        <i/>
        <strike/>
        <color indexed="10"/>
      </font>
      <fill>
        <patternFill>
          <bgColor indexed="47"/>
        </patternFill>
      </fill>
    </dxf>
    <dxf>
      <font>
        <strike val="0"/>
        <color auto="1"/>
      </font>
    </dxf>
    <dxf>
      <font>
        <strike/>
        <color rgb="FFFF0000"/>
      </font>
    </dxf>
    <dxf>
      <fill>
        <patternFill>
          <bgColor indexed="51"/>
        </patternFill>
      </fill>
    </dxf>
    <dxf>
      <font>
        <b val="0"/>
        <i/>
        <strike val="0"/>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strike/>
        <color rgb="FFFF0000"/>
      </font>
    </dxf>
    <dxf>
      <font>
        <strike/>
        <color rgb="FFFF0000"/>
      </font>
    </dxf>
    <dxf>
      <font>
        <strike/>
        <color rgb="FFFF0000"/>
      </font>
    </dxf>
    <dxf>
      <font>
        <strike/>
        <color rgb="FFFF0000"/>
      </font>
    </dxf>
    <dxf>
      <font>
        <b val="0"/>
        <i/>
        <strike val="0"/>
        <color indexed="10"/>
      </font>
      <fill>
        <patternFill>
          <bgColor indexed="47"/>
        </patternFill>
      </fill>
    </dxf>
    <dxf>
      <font>
        <b val="0"/>
        <i/>
        <color indexed="10"/>
      </font>
      <fill>
        <patternFill>
          <bgColor indexed="47"/>
        </patternFill>
      </fill>
    </dxf>
    <dxf>
      <font>
        <b val="0"/>
        <i/>
        <strike/>
        <color indexed="10"/>
      </font>
      <fill>
        <patternFill>
          <bgColor indexed="47"/>
        </patternFill>
      </fill>
    </dxf>
    <dxf>
      <font>
        <strike val="0"/>
        <color auto="1"/>
      </font>
    </dxf>
    <dxf>
      <font>
        <b val="0"/>
        <i/>
        <strike val="0"/>
        <color indexed="10"/>
      </font>
      <fill>
        <patternFill>
          <bgColor indexed="47"/>
        </patternFill>
      </fill>
    </dxf>
    <dxf>
      <font>
        <strike/>
        <color rgb="FFFF0000"/>
      </font>
    </dxf>
    <dxf>
      <font>
        <strike/>
        <color rgb="FFFF0000"/>
      </font>
    </dxf>
    <dxf>
      <font>
        <strike/>
        <color rgb="FFFF0000"/>
      </font>
      <fill>
        <patternFill patternType="none">
          <bgColor auto="1"/>
        </patternFill>
      </fill>
    </dxf>
    <dxf>
      <font>
        <strike/>
        <color rgb="FFFF0000"/>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color indexed="10"/>
      </font>
      <fill>
        <patternFill>
          <bgColor indexed="47"/>
        </patternFill>
      </fill>
    </dxf>
    <dxf>
      <font>
        <b val="0"/>
        <i/>
        <strike val="0"/>
        <color indexed="10"/>
      </font>
      <fill>
        <patternFill>
          <bgColor indexed="47"/>
        </patternFill>
      </fill>
    </dxf>
    <dxf>
      <fill>
        <patternFill>
          <bgColor indexed="51"/>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ill>
        <patternFill>
          <bgColor indexed="51"/>
        </patternFill>
      </fill>
    </dxf>
    <dxf>
      <fill>
        <patternFill>
          <bgColor indexed="51"/>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
      <font>
        <b val="0"/>
        <i/>
        <strike val="0"/>
        <color indexed="10"/>
      </font>
      <fill>
        <patternFill>
          <bgColor indexed="47"/>
        </patternFill>
      </fill>
    </dxf>
    <dxf>
      <font>
        <b val="0"/>
        <i/>
        <strike val="0"/>
        <color indexed="10"/>
      </font>
      <fill>
        <patternFill>
          <bgColor indexed="47"/>
        </patternFill>
      </fill>
    </dxf>
    <dxf>
      <font>
        <b val="0"/>
        <i/>
        <strike/>
        <color indexed="10"/>
      </font>
      <fill>
        <patternFill>
          <bgColor indexed="47"/>
        </patternFill>
      </fill>
    </dxf>
    <dxf>
      <font>
        <strike val="0"/>
        <color auto="1"/>
      </font>
    </dxf>
    <dxf>
      <font>
        <b val="0"/>
        <i/>
        <strike/>
        <color indexed="10"/>
      </font>
      <fill>
        <patternFill>
          <bgColor indexed="47"/>
        </patternFill>
      </fill>
    </dxf>
    <dxf>
      <font>
        <strike val="0"/>
        <color auto="1"/>
      </font>
    </dxf>
  </dxfs>
  <tableStyles count="0" defaultTableStyle="TableStyleMedium9" defaultPivotStyle="PivotStyleLight16"/>
  <colors>
    <mruColors>
      <color rgb="FF00216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Sondertypen (Bestellformular)'!A1"/><Relationship Id="rId3" Type="http://schemas.openxmlformats.org/officeDocument/2006/relationships/image" Target="../media/image2.png"/><Relationship Id="rId7" Type="http://schemas.openxmlformats.org/officeDocument/2006/relationships/hyperlink" Target="#'ACITOP S.1'!A1"/><Relationship Id="rId12" Type="http://schemas.openxmlformats.org/officeDocument/2006/relationships/hyperlink" Target="#'PYRATOP S.1'!A1"/><Relationship Id="rId2" Type="http://schemas.openxmlformats.org/officeDocument/2006/relationships/hyperlink" Target="#PYRATOP!A1"/><Relationship Id="rId16"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hyperlink" Target="#'Sondertypen (Anfrageformular)'!A1"/><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image" Target="../media/image7.png"/><Relationship Id="rId4" Type="http://schemas.openxmlformats.org/officeDocument/2006/relationships/hyperlink" Target="#'ACITOP S.2'!A1"/><Relationship Id="rId9" Type="http://schemas.openxmlformats.org/officeDocument/2006/relationships/image" Target="../media/image6.png"/><Relationship Id="rId14" Type="http://schemas.openxmlformats.org/officeDocument/2006/relationships/hyperlink" Target="#'PYRATOP S.2'!A1"/></Relationships>
</file>

<file path=xl/drawings/_rels/drawing2.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1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10.png"/><Relationship Id="rId1" Type="http://schemas.openxmlformats.org/officeDocument/2006/relationships/image" Target="../media/image22.png"/><Relationship Id="rId6" Type="http://schemas.openxmlformats.org/officeDocument/2006/relationships/image" Target="../media/image26.png"/><Relationship Id="rId11" Type="http://schemas.openxmlformats.org/officeDocument/2006/relationships/image" Target="../media/image12.jpeg"/><Relationship Id="rId5" Type="http://schemas.openxmlformats.org/officeDocument/2006/relationships/image" Target="../media/image25.png"/><Relationship Id="rId10" Type="http://schemas.openxmlformats.org/officeDocument/2006/relationships/image" Target="../media/image11.jpeg"/><Relationship Id="rId4" Type="http://schemas.openxmlformats.org/officeDocument/2006/relationships/image" Target="../media/image24.png"/><Relationship Id="rId9" Type="http://schemas.openxmlformats.org/officeDocument/2006/relationships/image" Target="../media/image29.png"/></Relationships>
</file>

<file path=xl/drawings/_rels/drawing7.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5" Type="http://schemas.openxmlformats.org/officeDocument/2006/relationships/image" Target="../media/image12.jpeg"/><Relationship Id="rId4"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676275</xdr:colOff>
      <xdr:row>3</xdr:row>
      <xdr:rowOff>19050</xdr:rowOff>
    </xdr:from>
    <xdr:to>
      <xdr:col>3</xdr:col>
      <xdr:colOff>1009650</xdr:colOff>
      <xdr:row>23</xdr:row>
      <xdr:rowOff>19050</xdr:rowOff>
    </xdr:to>
    <xdr:pic>
      <xdr:nvPicPr>
        <xdr:cNvPr id="10762" name="Grafik 2">
          <a:extLst>
            <a:ext uri="{FF2B5EF4-FFF2-40B4-BE49-F238E27FC236}">
              <a16:creationId xmlns:a16="http://schemas.microsoft.com/office/drawing/2014/main" id="{00000000-0008-0000-0000-00000A2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6275" y="833646"/>
          <a:ext cx="2584739" cy="3194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666750</xdr:colOff>
      <xdr:row>25</xdr:row>
      <xdr:rowOff>28575</xdr:rowOff>
    </xdr:from>
    <xdr:to>
      <xdr:col>3</xdr:col>
      <xdr:colOff>1009650</xdr:colOff>
      <xdr:row>44</xdr:row>
      <xdr:rowOff>19050</xdr:rowOff>
    </xdr:to>
    <xdr:pic>
      <xdr:nvPicPr>
        <xdr:cNvPr id="10763" name="Grafik 7">
          <a:hlinkClick xmlns:r="http://schemas.openxmlformats.org/officeDocument/2006/relationships" r:id="rId2"/>
          <a:extLst>
            <a:ext uri="{FF2B5EF4-FFF2-40B4-BE49-F238E27FC236}">
              <a16:creationId xmlns:a16="http://schemas.microsoft.com/office/drawing/2014/main" id="{00000000-0008-0000-0000-00000B2A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4391025"/>
          <a:ext cx="2486025"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9525</xdr:colOff>
      <xdr:row>9</xdr:row>
      <xdr:rowOff>133350</xdr:rowOff>
    </xdr:from>
    <xdr:to>
      <xdr:col>8</xdr:col>
      <xdr:colOff>200025</xdr:colOff>
      <xdr:row>16</xdr:row>
      <xdr:rowOff>28575</xdr:rowOff>
    </xdr:to>
    <xdr:grpSp>
      <xdr:nvGrpSpPr>
        <xdr:cNvPr id="10764" name="Gruppieren 23">
          <a:hlinkClick xmlns:r="http://schemas.openxmlformats.org/officeDocument/2006/relationships" r:id="rId4"/>
          <a:extLst>
            <a:ext uri="{FF2B5EF4-FFF2-40B4-BE49-F238E27FC236}">
              <a16:creationId xmlns:a16="http://schemas.microsoft.com/office/drawing/2014/main" id="{00000000-0008-0000-0000-00000C2A0000}"/>
            </a:ext>
          </a:extLst>
        </xdr:cNvPr>
        <xdr:cNvGrpSpPr>
          <a:grpSpLocks/>
        </xdr:cNvGrpSpPr>
      </xdr:nvGrpSpPr>
      <xdr:grpSpPr bwMode="auto">
        <a:xfrm>
          <a:off x="3295650" y="1962150"/>
          <a:ext cx="2333625" cy="1000125"/>
          <a:chOff x="7827680" y="1876703"/>
          <a:chExt cx="2340000" cy="1008000"/>
        </a:xfrm>
        <a:effectLst>
          <a:outerShdw blurRad="63500" sx="102000" sy="102000" algn="ctr" rotWithShape="0">
            <a:prstClr val="black">
              <a:alpha val="40000"/>
            </a:prstClr>
          </a:outerShdw>
        </a:effectLst>
      </xdr:grpSpPr>
      <xdr:sp macro="" textlink="">
        <xdr:nvSpPr>
          <xdr:cNvPr id="19" name="Textfeld 18">
            <a:extLst>
              <a:ext uri="{FF2B5EF4-FFF2-40B4-BE49-F238E27FC236}">
                <a16:creationId xmlns:a16="http://schemas.microsoft.com/office/drawing/2014/main" id="{00000000-0008-0000-0000-000013000000}"/>
              </a:ext>
            </a:extLst>
          </xdr:cNvPr>
          <xdr:cNvSpPr txBox="1"/>
        </xdr:nvSpPr>
        <xdr:spPr>
          <a:xfrm>
            <a:off x="7827680" y="1876703"/>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BV - Hakentypen einschnittig</a:t>
            </a:r>
          </a:p>
        </xdr:txBody>
      </xdr:sp>
      <xdr:pic>
        <xdr:nvPicPr>
          <xdr:cNvPr id="10790" name="Grafik 4">
            <a:extLst>
              <a:ext uri="{FF2B5EF4-FFF2-40B4-BE49-F238E27FC236}">
                <a16:creationId xmlns:a16="http://schemas.microsoft.com/office/drawing/2014/main" id="{00000000-0008-0000-0000-0000262A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913551" y="2197934"/>
            <a:ext cx="2001821" cy="66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9</xdr:row>
      <xdr:rowOff>133350</xdr:rowOff>
    </xdr:from>
    <xdr:to>
      <xdr:col>11</xdr:col>
      <xdr:colOff>523875</xdr:colOff>
      <xdr:row>16</xdr:row>
      <xdr:rowOff>38100</xdr:rowOff>
    </xdr:to>
    <xdr:grpSp>
      <xdr:nvGrpSpPr>
        <xdr:cNvPr id="10765" name="Gruppieren 3">
          <a:hlinkClick xmlns:r="http://schemas.openxmlformats.org/officeDocument/2006/relationships" r:id="rId4"/>
          <a:extLst>
            <a:ext uri="{FF2B5EF4-FFF2-40B4-BE49-F238E27FC236}">
              <a16:creationId xmlns:a16="http://schemas.microsoft.com/office/drawing/2014/main" id="{00000000-0008-0000-0000-00000D2A0000}"/>
            </a:ext>
          </a:extLst>
        </xdr:cNvPr>
        <xdr:cNvGrpSpPr>
          <a:grpSpLocks/>
        </xdr:cNvGrpSpPr>
      </xdr:nvGrpSpPr>
      <xdr:grpSpPr bwMode="auto">
        <a:xfrm>
          <a:off x="5753100" y="1962150"/>
          <a:ext cx="2343150" cy="1009650"/>
          <a:chOff x="7848903" y="5069475"/>
          <a:chExt cx="2340000" cy="1008000"/>
        </a:xfrm>
        <a:effectLst>
          <a:outerShdw blurRad="63500" sx="102000" sy="102000" algn="ctr" rotWithShape="0">
            <a:prstClr val="black">
              <a:alpha val="40000"/>
            </a:prstClr>
          </a:outerShdw>
        </a:effectLst>
      </xdr:grpSpPr>
      <xdr:sp macro="" textlink="">
        <xdr:nvSpPr>
          <xdr:cNvPr id="22" name="Textfeld 21">
            <a:extLst>
              <a:ext uri="{FF2B5EF4-FFF2-40B4-BE49-F238E27FC236}">
                <a16:creationId xmlns:a16="http://schemas.microsoft.com/office/drawing/2014/main" id="{00000000-0008-0000-0000-000016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KV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8" name="Grafik 12">
            <a:extLst>
              <a:ext uri="{FF2B5EF4-FFF2-40B4-BE49-F238E27FC236}">
                <a16:creationId xmlns:a16="http://schemas.microsoft.com/office/drawing/2014/main" id="{00000000-0008-0000-0000-000024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3</xdr:row>
      <xdr:rowOff>9525</xdr:rowOff>
    </xdr:from>
    <xdr:to>
      <xdr:col>8</xdr:col>
      <xdr:colOff>200025</xdr:colOff>
      <xdr:row>9</xdr:row>
      <xdr:rowOff>9525</xdr:rowOff>
    </xdr:to>
    <xdr:grpSp>
      <xdr:nvGrpSpPr>
        <xdr:cNvPr id="10766" name="Gruppieren 2">
          <a:hlinkClick xmlns:r="http://schemas.openxmlformats.org/officeDocument/2006/relationships" r:id="rId7"/>
          <a:extLst>
            <a:ext uri="{FF2B5EF4-FFF2-40B4-BE49-F238E27FC236}">
              <a16:creationId xmlns:a16="http://schemas.microsoft.com/office/drawing/2014/main" id="{00000000-0008-0000-0000-00000E2A0000}"/>
            </a:ext>
          </a:extLst>
        </xdr:cNvPr>
        <xdr:cNvGrpSpPr>
          <a:grpSpLocks/>
        </xdr:cNvGrpSpPr>
      </xdr:nvGrpSpPr>
      <xdr:grpSpPr bwMode="auto">
        <a:xfrm>
          <a:off x="3295650" y="828675"/>
          <a:ext cx="2333625" cy="1009650"/>
          <a:chOff x="7847135" y="813290"/>
          <a:chExt cx="2342110" cy="989528"/>
        </a:xfrm>
        <a:effectLst>
          <a:outerShdw blurRad="63500" sx="102000" sy="102000" algn="ctr" rotWithShape="0">
            <a:prstClr val="black">
              <a:alpha val="40000"/>
            </a:prstClr>
          </a:outerShdw>
        </a:effectLst>
      </xdr:grpSpPr>
      <xdr:sp macro="" textlink="">
        <xdr:nvSpPr>
          <xdr:cNvPr id="2" name="Textfeld 1">
            <a:hlinkClick xmlns:r="http://schemas.openxmlformats.org/officeDocument/2006/relationships" r:id="rId7"/>
            <a:extLst>
              <a:ext uri="{FF2B5EF4-FFF2-40B4-BE49-F238E27FC236}">
                <a16:creationId xmlns:a16="http://schemas.microsoft.com/office/drawing/2014/main" id="{00000000-0008-0000-0000-000002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 - Bügeltypen zweischnittig</a:t>
            </a:r>
          </a:p>
        </xdr:txBody>
      </xdr:sp>
      <xdr:pic>
        <xdr:nvPicPr>
          <xdr:cNvPr id="10786" name="Grafik 5">
            <a:extLst>
              <a:ext uri="{FF2B5EF4-FFF2-40B4-BE49-F238E27FC236}">
                <a16:creationId xmlns:a16="http://schemas.microsoft.com/office/drawing/2014/main" id="{00000000-0008-0000-0000-000022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16</xdr:row>
      <xdr:rowOff>133350</xdr:rowOff>
    </xdr:from>
    <xdr:to>
      <xdr:col>8</xdr:col>
      <xdr:colOff>209550</xdr:colOff>
      <xdr:row>23</xdr:row>
      <xdr:rowOff>38100</xdr:rowOff>
    </xdr:to>
    <xdr:grpSp>
      <xdr:nvGrpSpPr>
        <xdr:cNvPr id="10767" name="Gruppieren 22">
          <a:hlinkClick xmlns:r="http://schemas.openxmlformats.org/officeDocument/2006/relationships" r:id="rId4"/>
          <a:extLst>
            <a:ext uri="{FF2B5EF4-FFF2-40B4-BE49-F238E27FC236}">
              <a16:creationId xmlns:a16="http://schemas.microsoft.com/office/drawing/2014/main" id="{00000000-0008-0000-0000-00000F2A0000}"/>
            </a:ext>
          </a:extLst>
        </xdr:cNvPr>
        <xdr:cNvGrpSpPr>
          <a:grpSpLocks/>
        </xdr:cNvGrpSpPr>
      </xdr:nvGrpSpPr>
      <xdr:grpSpPr bwMode="auto">
        <a:xfrm>
          <a:off x="3295650" y="3067050"/>
          <a:ext cx="2343150" cy="1009650"/>
          <a:chOff x="7844608" y="3010607"/>
          <a:chExt cx="2340000" cy="1011626"/>
        </a:xfrm>
        <a:effectLst>
          <a:outerShdw blurRad="63500" sx="102000" sy="102000" algn="ctr" rotWithShape="0">
            <a:prstClr val="black">
              <a:alpha val="40000"/>
            </a:prstClr>
          </a:outerShdw>
        </a:effectLst>
      </xdr:grpSpPr>
      <xdr:sp macro="" textlink="">
        <xdr:nvSpPr>
          <xdr:cNvPr id="20" name="Textfeld 19">
            <a:extLst>
              <a:ext uri="{FF2B5EF4-FFF2-40B4-BE49-F238E27FC236}">
                <a16:creationId xmlns:a16="http://schemas.microsoft.com/office/drawing/2014/main" id="{00000000-0008-0000-0000-000014000000}"/>
              </a:ext>
            </a:extLst>
          </xdr:cNvPr>
          <xdr:cNvSpPr txBox="1"/>
        </xdr:nvSpPr>
        <xdr:spPr>
          <a:xfrm>
            <a:off x="7844608" y="3010607"/>
            <a:ext cx="2340000" cy="1011626"/>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BD - </a:t>
            </a:r>
            <a:r>
              <a:rPr lang="de-CH" sz="1000" b="1">
                <a:solidFill>
                  <a:srgbClr val="002162"/>
                </a:solidFill>
                <a:effectLst/>
                <a:latin typeface="Arial" panose="020B0604020202020204" pitchFamily="34" charset="0"/>
                <a:ea typeface="+mn-ea"/>
                <a:cs typeface="Arial" panose="020B0604020202020204" pitchFamily="34" charset="0"/>
              </a:rPr>
              <a:t>Bügeltypen zweischnittig</a:t>
            </a:r>
          </a:p>
          <a:p>
            <a:r>
              <a:rPr lang="de-CH" sz="800" b="1">
                <a:solidFill>
                  <a:srgbClr val="002162"/>
                </a:solidFill>
                <a:effectLst/>
                <a:latin typeface="Arial" panose="020B0604020202020204" pitchFamily="34" charset="0"/>
                <a:ea typeface="+mn-ea"/>
                <a:cs typeface="Arial" panose="020B0604020202020204" pitchFamily="34" charset="0"/>
              </a:rPr>
              <a:t>Doppelprofil</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4" name="Grafik 5">
            <a:extLst>
              <a:ext uri="{FF2B5EF4-FFF2-40B4-BE49-F238E27FC236}">
                <a16:creationId xmlns:a16="http://schemas.microsoft.com/office/drawing/2014/main" id="{00000000-0008-0000-0000-0000202A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926974" y="3314840"/>
            <a:ext cx="2090699" cy="688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323850</xdr:colOff>
      <xdr:row>3</xdr:row>
      <xdr:rowOff>19050</xdr:rowOff>
    </xdr:from>
    <xdr:to>
      <xdr:col>11</xdr:col>
      <xdr:colOff>514350</xdr:colOff>
      <xdr:row>9</xdr:row>
      <xdr:rowOff>19050</xdr:rowOff>
    </xdr:to>
    <xdr:grpSp>
      <xdr:nvGrpSpPr>
        <xdr:cNvPr id="10768" name="Gruppieren 17">
          <a:hlinkClick xmlns:r="http://schemas.openxmlformats.org/officeDocument/2006/relationships" r:id="rId4"/>
          <a:extLst>
            <a:ext uri="{FF2B5EF4-FFF2-40B4-BE49-F238E27FC236}">
              <a16:creationId xmlns:a16="http://schemas.microsoft.com/office/drawing/2014/main" id="{00000000-0008-0000-0000-0000102A0000}"/>
            </a:ext>
          </a:extLst>
        </xdr:cNvPr>
        <xdr:cNvGrpSpPr>
          <a:grpSpLocks/>
        </xdr:cNvGrpSpPr>
      </xdr:nvGrpSpPr>
      <xdr:grpSpPr bwMode="auto">
        <a:xfrm>
          <a:off x="5753100" y="838200"/>
          <a:ext cx="2333625" cy="1009650"/>
          <a:chOff x="7848903" y="5097772"/>
          <a:chExt cx="2340000" cy="1008000"/>
        </a:xfrm>
        <a:effectLst>
          <a:outerShdw blurRad="63500" sx="102000" sy="102000" algn="ctr" rotWithShape="0">
            <a:prstClr val="black">
              <a:alpha val="40000"/>
            </a:prstClr>
          </a:outerShdw>
        </a:effectLst>
      </xdr:grpSpPr>
      <xdr:sp macro="" textlink="">
        <xdr:nvSpPr>
          <xdr:cNvPr id="21" name="Textfeld 20">
            <a:extLst>
              <a:ext uri="{FF2B5EF4-FFF2-40B4-BE49-F238E27FC236}">
                <a16:creationId xmlns:a16="http://schemas.microsoft.com/office/drawing/2014/main" id="{00000000-0008-0000-0000-000015000000}"/>
              </a:ext>
            </a:extLst>
          </xdr:cNvPr>
          <xdr:cNvSpPr txBox="1"/>
        </xdr:nvSpPr>
        <xdr:spPr>
          <a:xfrm>
            <a:off x="7848903" y="5097772"/>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K - Konsol</a:t>
            </a:r>
            <a:r>
              <a:rPr lang="de-CH" sz="1100" b="1">
                <a:solidFill>
                  <a:srgbClr val="002162"/>
                </a:solidFill>
                <a:effectLst/>
                <a:latin typeface="+mn-lt"/>
                <a:ea typeface="+mn-ea"/>
                <a:cs typeface="+mn-cs"/>
              </a:rPr>
              <a:t>typen zweischnittig</a:t>
            </a:r>
            <a:endParaRPr lang="de-CH" sz="1000" b="1">
              <a:solidFill>
                <a:srgbClr val="002162"/>
              </a:solidFill>
              <a:latin typeface="Arial" panose="020B0604020202020204" pitchFamily="34" charset="0"/>
              <a:cs typeface="Arial" panose="020B0604020202020204" pitchFamily="34" charset="0"/>
            </a:endParaRPr>
          </a:p>
        </xdr:txBody>
      </xdr:sp>
      <xdr:pic>
        <xdr:nvPicPr>
          <xdr:cNvPr id="10782" name="Grafik 10">
            <a:extLst>
              <a:ext uri="{FF2B5EF4-FFF2-40B4-BE49-F238E27FC236}">
                <a16:creationId xmlns:a16="http://schemas.microsoft.com/office/drawing/2014/main" id="{00000000-0008-0000-0000-00001E2A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958504" y="5374680"/>
            <a:ext cx="2026323" cy="626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8</xdr:col>
      <xdr:colOff>327431</xdr:colOff>
      <xdr:row>16</xdr:row>
      <xdr:rowOff>123694</xdr:rowOff>
    </xdr:from>
    <xdr:to>
      <xdr:col>11</xdr:col>
      <xdr:colOff>524306</xdr:colOff>
      <xdr:row>19</xdr:row>
      <xdr:rowOff>133350</xdr:rowOff>
    </xdr:to>
    <xdr:sp macro="" textlink="">
      <xdr:nvSpPr>
        <xdr:cNvPr id="29" name="Textfeld 28">
          <a:hlinkClick xmlns:r="http://schemas.openxmlformats.org/officeDocument/2006/relationships" r:id="rId11"/>
          <a:extLst>
            <a:ext uri="{FF2B5EF4-FFF2-40B4-BE49-F238E27FC236}">
              <a16:creationId xmlns:a16="http://schemas.microsoft.com/office/drawing/2014/main" id="{00000000-0008-0000-0000-00001D000000}"/>
            </a:ext>
          </a:extLst>
        </xdr:cNvPr>
        <xdr:cNvSpPr txBox="1"/>
      </xdr:nvSpPr>
      <xdr:spPr>
        <a:xfrm>
          <a:off x="5756681" y="30573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4</xdr:col>
      <xdr:colOff>104775</xdr:colOff>
      <xdr:row>31</xdr:row>
      <xdr:rowOff>152400</xdr:rowOff>
    </xdr:from>
    <xdr:to>
      <xdr:col>8</xdr:col>
      <xdr:colOff>200025</xdr:colOff>
      <xdr:row>38</xdr:row>
      <xdr:rowOff>28575</xdr:rowOff>
    </xdr:to>
    <xdr:grpSp>
      <xdr:nvGrpSpPr>
        <xdr:cNvPr id="10770" name="Gruppieren 30">
          <a:hlinkClick xmlns:r="http://schemas.openxmlformats.org/officeDocument/2006/relationships" r:id="rId12"/>
          <a:extLst>
            <a:ext uri="{FF2B5EF4-FFF2-40B4-BE49-F238E27FC236}">
              <a16:creationId xmlns:a16="http://schemas.microsoft.com/office/drawing/2014/main" id="{00000000-0008-0000-0000-0000122A0000}"/>
            </a:ext>
          </a:extLst>
        </xdr:cNvPr>
        <xdr:cNvGrpSpPr>
          <a:grpSpLocks/>
        </xdr:cNvGrpSpPr>
      </xdr:nvGrpSpPr>
      <xdr:grpSpPr bwMode="auto">
        <a:xfrm>
          <a:off x="3286125" y="5486400"/>
          <a:ext cx="2343150" cy="1009650"/>
          <a:chOff x="7848903" y="5069475"/>
          <a:chExt cx="2340000" cy="1008000"/>
        </a:xfrm>
        <a:effectLst>
          <a:outerShdw blurRad="63500" sx="102000" sy="102000" algn="ctr" rotWithShape="0">
            <a:prstClr val="black">
              <a:alpha val="40000"/>
            </a:prstClr>
          </a:outerShdw>
        </a:effectLst>
      </xdr:grpSpPr>
      <xdr:sp macro="" textlink="">
        <xdr:nvSpPr>
          <xdr:cNvPr id="32" name="Textfeld 31">
            <a:hlinkClick xmlns:r="http://schemas.openxmlformats.org/officeDocument/2006/relationships" r:id="rId12"/>
            <a:extLst>
              <a:ext uri="{FF2B5EF4-FFF2-40B4-BE49-F238E27FC236}">
                <a16:creationId xmlns:a16="http://schemas.microsoft.com/office/drawing/2014/main" id="{00000000-0008-0000-0000-000020000000}"/>
              </a:ext>
            </a:extLst>
          </xdr:cNvPr>
          <xdr:cNvSpPr txBox="1"/>
        </xdr:nvSpPr>
        <xdr:spPr>
          <a:xfrm>
            <a:off x="7848903" y="5069475"/>
            <a:ext cx="2340000" cy="1008000"/>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PK - Konsol</a:t>
            </a:r>
            <a:r>
              <a:rPr lang="de-CH" sz="1100" b="1">
                <a:solidFill>
                  <a:srgbClr val="002162"/>
                </a:solidFill>
                <a:effectLst/>
                <a:latin typeface="+mn-lt"/>
                <a:ea typeface="+mn-ea"/>
                <a:cs typeface="+mn-cs"/>
              </a:rPr>
              <a:t>typen zweischnittig</a:t>
            </a:r>
          </a:p>
          <a:p>
            <a:r>
              <a:rPr lang="de-CH" sz="800" b="1">
                <a:solidFill>
                  <a:srgbClr val="002162"/>
                </a:solidFill>
                <a:effectLst/>
                <a:latin typeface="Arial" panose="020B0604020202020204" pitchFamily="34" charset="0"/>
                <a:ea typeface="+mn-ea"/>
                <a:cs typeface="Arial" panose="020B0604020202020204" pitchFamily="34" charset="0"/>
              </a:rPr>
              <a:t>Zugbügelverlängerung</a:t>
            </a:r>
            <a:endParaRPr lang="de-CH" sz="800" b="1">
              <a:solidFill>
                <a:srgbClr val="002162"/>
              </a:solidFill>
              <a:latin typeface="Arial" panose="020B0604020202020204" pitchFamily="34" charset="0"/>
              <a:cs typeface="Arial" panose="020B0604020202020204" pitchFamily="34" charset="0"/>
            </a:endParaRPr>
          </a:p>
        </xdr:txBody>
      </xdr:sp>
      <xdr:pic>
        <xdr:nvPicPr>
          <xdr:cNvPr id="10780" name="Grafik 12">
            <a:extLst>
              <a:ext uri="{FF2B5EF4-FFF2-40B4-BE49-F238E27FC236}">
                <a16:creationId xmlns:a16="http://schemas.microsoft.com/office/drawing/2014/main" id="{00000000-0008-0000-0000-00001C2A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61585" y="5412581"/>
            <a:ext cx="2049518" cy="648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5</xdr:col>
      <xdr:colOff>9525</xdr:colOff>
      <xdr:row>25</xdr:row>
      <xdr:rowOff>9525</xdr:rowOff>
    </xdr:from>
    <xdr:to>
      <xdr:col>8</xdr:col>
      <xdr:colOff>200025</xdr:colOff>
      <xdr:row>31</xdr:row>
      <xdr:rowOff>47625</xdr:rowOff>
    </xdr:to>
    <xdr:grpSp>
      <xdr:nvGrpSpPr>
        <xdr:cNvPr id="10771" name="Gruppieren 33">
          <a:hlinkClick xmlns:r="http://schemas.openxmlformats.org/officeDocument/2006/relationships" r:id="rId12"/>
          <a:extLst>
            <a:ext uri="{FF2B5EF4-FFF2-40B4-BE49-F238E27FC236}">
              <a16:creationId xmlns:a16="http://schemas.microsoft.com/office/drawing/2014/main" id="{00000000-0008-0000-0000-0000132A0000}"/>
            </a:ext>
          </a:extLst>
        </xdr:cNvPr>
        <xdr:cNvGrpSpPr>
          <a:grpSpLocks/>
        </xdr:cNvGrpSpPr>
      </xdr:nvGrpSpPr>
      <xdr:grpSpPr bwMode="auto">
        <a:xfrm>
          <a:off x="3295650" y="4371975"/>
          <a:ext cx="2333625" cy="1009650"/>
          <a:chOff x="7847135" y="813290"/>
          <a:chExt cx="2342110" cy="989528"/>
        </a:xfrm>
        <a:effectLst>
          <a:outerShdw blurRad="63500" sx="102000" sy="102000" algn="ctr" rotWithShape="0">
            <a:prstClr val="black">
              <a:alpha val="40000"/>
            </a:prstClr>
          </a:outerShdw>
        </a:effectLst>
      </xdr:grpSpPr>
      <xdr:sp macro="" textlink="">
        <xdr:nvSpPr>
          <xdr:cNvPr id="35" name="Textfeld 34">
            <a:hlinkClick xmlns:r="http://schemas.openxmlformats.org/officeDocument/2006/relationships" r:id="rId12"/>
            <a:extLst>
              <a:ext uri="{FF2B5EF4-FFF2-40B4-BE49-F238E27FC236}">
                <a16:creationId xmlns:a16="http://schemas.microsoft.com/office/drawing/2014/main" id="{00000000-0008-0000-0000-000023000000}"/>
              </a:ext>
            </a:extLst>
          </xdr:cNvPr>
          <xdr:cNvSpPr txBox="1"/>
        </xdr:nvSpPr>
        <xdr:spPr>
          <a:xfrm>
            <a:off x="7847135" y="813290"/>
            <a:ext cx="2342110" cy="989528"/>
          </a:xfrm>
          <a:prstGeom prst="rect">
            <a:avLst/>
          </a:prstGeom>
          <a:solidFill>
            <a:schemeClr val="lt1"/>
          </a:solidFill>
          <a:ln w="12700" cmpd="sng">
            <a:solidFill>
              <a:srgbClr val="5B677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PB - Bügeltypen zweischnittig</a:t>
            </a:r>
          </a:p>
        </xdr:txBody>
      </xdr:sp>
      <xdr:pic>
        <xdr:nvPicPr>
          <xdr:cNvPr id="10778" name="Grafik 5">
            <a:extLst>
              <a:ext uri="{FF2B5EF4-FFF2-40B4-BE49-F238E27FC236}">
                <a16:creationId xmlns:a16="http://schemas.microsoft.com/office/drawing/2014/main" id="{00000000-0008-0000-0000-00001A2A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909319" y="1099039"/>
            <a:ext cx="2036884" cy="62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4</xdr:col>
      <xdr:colOff>104073</xdr:colOff>
      <xdr:row>38</xdr:row>
      <xdr:rowOff>110556</xdr:rowOff>
    </xdr:from>
    <xdr:to>
      <xdr:col>8</xdr:col>
      <xdr:colOff>196173</xdr:colOff>
      <xdr:row>41</xdr:row>
      <xdr:rowOff>76200</xdr:rowOff>
    </xdr:to>
    <xdr:sp macro="" textlink="">
      <xdr:nvSpPr>
        <xdr:cNvPr id="37" name="Textfeld 36">
          <a:hlinkClick xmlns:r="http://schemas.openxmlformats.org/officeDocument/2006/relationships" r:id="rId11"/>
          <a:extLst>
            <a:ext uri="{FF2B5EF4-FFF2-40B4-BE49-F238E27FC236}">
              <a16:creationId xmlns:a16="http://schemas.microsoft.com/office/drawing/2014/main" id="{00000000-0008-0000-0000-000025000000}"/>
            </a:ext>
          </a:extLst>
        </xdr:cNvPr>
        <xdr:cNvSpPr txBox="1"/>
      </xdr:nvSpPr>
      <xdr:spPr>
        <a:xfrm>
          <a:off x="3285423" y="657803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pPr marL="0" marR="0" lvl="0" indent="0" defTabSz="914400" eaLnBrk="1" fontAlgn="auto" latinLnBrk="0" hangingPunct="1">
            <a:lnSpc>
              <a:spcPct val="100000"/>
            </a:lnSpc>
            <a:spcBef>
              <a:spcPts val="0"/>
            </a:spcBef>
            <a:spcAft>
              <a:spcPts val="0"/>
            </a:spcAft>
            <a:buClrTx/>
            <a:buSzTx/>
            <a:buFontTx/>
            <a:buNone/>
            <a:tabLst/>
            <a:defRPr/>
          </a:pPr>
          <a:r>
            <a:rPr lang="de-CH" sz="1100" b="1">
              <a:solidFill>
                <a:srgbClr val="002162"/>
              </a:solidFill>
              <a:effectLst/>
              <a:latin typeface="+mn-lt"/>
              <a:ea typeface="+mn-ea"/>
              <a:cs typeface="+mn-cs"/>
            </a:rPr>
            <a:t>Anfrageformular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0</xdr:col>
      <xdr:colOff>677634</xdr:colOff>
      <xdr:row>2</xdr:row>
      <xdr:rowOff>163285</xdr:rowOff>
    </xdr:from>
    <xdr:to>
      <xdr:col>3</xdr:col>
      <xdr:colOff>1011009</xdr:colOff>
      <xdr:row>23</xdr:row>
      <xdr:rowOff>28575</xdr:rowOff>
    </xdr:to>
    <xdr:sp macro="" textlink="">
      <xdr:nvSpPr>
        <xdr:cNvPr id="10773" name="Rechteck 24">
          <a:extLst>
            <a:ext uri="{FF2B5EF4-FFF2-40B4-BE49-F238E27FC236}">
              <a16:creationId xmlns:a16="http://schemas.microsoft.com/office/drawing/2014/main" id="{00000000-0008-0000-0000-0000152A0000}"/>
            </a:ext>
          </a:extLst>
        </xdr:cNvPr>
        <xdr:cNvSpPr>
          <a:spLocks noChangeArrowheads="1"/>
        </xdr:cNvSpPr>
      </xdr:nvSpPr>
      <xdr:spPr bwMode="auto">
        <a:xfrm>
          <a:off x="677634" y="819830"/>
          <a:ext cx="2476500" cy="3270477"/>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671511</xdr:colOff>
      <xdr:row>25</xdr:row>
      <xdr:rowOff>9525</xdr:rowOff>
    </xdr:from>
    <xdr:to>
      <xdr:col>3</xdr:col>
      <xdr:colOff>1004886</xdr:colOff>
      <xdr:row>44</xdr:row>
      <xdr:rowOff>28575</xdr:rowOff>
    </xdr:to>
    <xdr:sp macro="" textlink="">
      <xdr:nvSpPr>
        <xdr:cNvPr id="10774" name="Rechteck 66">
          <a:extLst>
            <a:ext uri="{FF2B5EF4-FFF2-40B4-BE49-F238E27FC236}">
              <a16:creationId xmlns:a16="http://schemas.microsoft.com/office/drawing/2014/main" id="{00000000-0008-0000-0000-0000162A0000}"/>
            </a:ext>
          </a:extLst>
        </xdr:cNvPr>
        <xdr:cNvSpPr>
          <a:spLocks noChangeArrowheads="1"/>
        </xdr:cNvSpPr>
      </xdr:nvSpPr>
      <xdr:spPr bwMode="auto">
        <a:xfrm>
          <a:off x="671511" y="4397829"/>
          <a:ext cx="2476500" cy="3243942"/>
        </a:xfrm>
        <a:prstGeom prst="rect">
          <a:avLst/>
        </a:prstGeom>
        <a:noFill/>
        <a:ln w="28575" algn="ctr">
          <a:solidFill>
            <a:srgbClr val="5B677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104073</xdr:colOff>
      <xdr:row>42</xdr:row>
      <xdr:rowOff>15306</xdr:rowOff>
    </xdr:from>
    <xdr:to>
      <xdr:col>8</xdr:col>
      <xdr:colOff>196173</xdr:colOff>
      <xdr:row>44</xdr:row>
      <xdr:rowOff>19050</xdr:rowOff>
    </xdr:to>
    <xdr:sp macro="" textlink="">
      <xdr:nvSpPr>
        <xdr:cNvPr id="30" name="Textfeld 29">
          <a:hlinkClick xmlns:r="http://schemas.openxmlformats.org/officeDocument/2006/relationships" r:id="rId13"/>
          <a:extLst>
            <a:ext uri="{FF2B5EF4-FFF2-40B4-BE49-F238E27FC236}">
              <a16:creationId xmlns:a16="http://schemas.microsoft.com/office/drawing/2014/main" id="{00000000-0008-0000-0000-00001E000000}"/>
            </a:ext>
          </a:extLst>
        </xdr:cNvPr>
        <xdr:cNvSpPr txBox="1"/>
      </xdr:nvSpPr>
      <xdr:spPr>
        <a:xfrm>
          <a:off x="3285423" y="7130481"/>
          <a:ext cx="2340000" cy="451419"/>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 </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317906</xdr:colOff>
      <xdr:row>20</xdr:row>
      <xdr:rowOff>37969</xdr:rowOff>
    </xdr:from>
    <xdr:to>
      <xdr:col>11</xdr:col>
      <xdr:colOff>514781</xdr:colOff>
      <xdr:row>23</xdr:row>
      <xdr:rowOff>19050</xdr:rowOff>
    </xdr:to>
    <xdr:sp macro="" textlink="">
      <xdr:nvSpPr>
        <xdr:cNvPr id="31" name="Textfeld 30">
          <a:hlinkClick xmlns:r="http://schemas.openxmlformats.org/officeDocument/2006/relationships" r:id="rId13"/>
          <a:extLst>
            <a:ext uri="{FF2B5EF4-FFF2-40B4-BE49-F238E27FC236}">
              <a16:creationId xmlns:a16="http://schemas.microsoft.com/office/drawing/2014/main" id="{00000000-0008-0000-0000-00001F000000}"/>
            </a:ext>
          </a:extLst>
        </xdr:cNvPr>
        <xdr:cNvSpPr txBox="1"/>
      </xdr:nvSpPr>
      <xdr:spPr>
        <a:xfrm>
          <a:off x="5747156" y="3590794"/>
          <a:ext cx="2340000" cy="466856"/>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S - Sonder</a:t>
          </a:r>
          <a:r>
            <a:rPr lang="de-CH" sz="1100" b="1">
              <a:solidFill>
                <a:srgbClr val="002162"/>
              </a:solidFill>
              <a:effectLst/>
              <a:latin typeface="+mn-lt"/>
              <a:ea typeface="+mn-ea"/>
              <a:cs typeface="+mn-cs"/>
            </a:rPr>
            <a:t>typen</a:t>
          </a:r>
        </a:p>
        <a:p>
          <a:r>
            <a:rPr lang="de-CH" sz="1100" b="1">
              <a:solidFill>
                <a:srgbClr val="002162"/>
              </a:solidFill>
              <a:effectLst/>
              <a:latin typeface="+mn-lt"/>
              <a:ea typeface="+mn-ea"/>
              <a:cs typeface="+mn-cs"/>
            </a:rPr>
            <a:t>Bestellformular</a:t>
          </a:r>
          <a:endParaRPr lang="de-CH" sz="800" b="1">
            <a:solidFill>
              <a:srgbClr val="002162"/>
            </a:solidFill>
            <a:latin typeface="Arial" panose="020B0604020202020204" pitchFamily="34" charset="0"/>
            <a:cs typeface="Arial" panose="020B0604020202020204" pitchFamily="34" charset="0"/>
          </a:endParaRPr>
        </a:p>
      </xdr:txBody>
    </xdr:sp>
    <xdr:clientData/>
  </xdr:twoCellAnchor>
  <xdr:twoCellAnchor>
    <xdr:from>
      <xdr:col>8</xdr:col>
      <xdr:colOff>370472</xdr:colOff>
      <xdr:row>24</xdr:row>
      <xdr:rowOff>149893</xdr:rowOff>
    </xdr:from>
    <xdr:to>
      <xdr:col>11</xdr:col>
      <xdr:colOff>560972</xdr:colOff>
      <xdr:row>31</xdr:row>
      <xdr:rowOff>27572</xdr:rowOff>
    </xdr:to>
    <xdr:grpSp>
      <xdr:nvGrpSpPr>
        <xdr:cNvPr id="6" name="Gruppieren 5">
          <a:extLst>
            <a:ext uri="{FF2B5EF4-FFF2-40B4-BE49-F238E27FC236}">
              <a16:creationId xmlns:a16="http://schemas.microsoft.com/office/drawing/2014/main" id="{D6CA479E-0B43-4CCA-A233-10EF9C98036A}"/>
            </a:ext>
          </a:extLst>
        </xdr:cNvPr>
        <xdr:cNvGrpSpPr/>
      </xdr:nvGrpSpPr>
      <xdr:grpSpPr>
        <a:xfrm>
          <a:off x="5799722" y="4350418"/>
          <a:ext cx="2305050" cy="1011154"/>
          <a:chOff x="6052051" y="4314156"/>
          <a:chExt cx="2436395" cy="1000627"/>
        </a:xfrm>
      </xdr:grpSpPr>
      <xdr:sp macro="" textlink="">
        <xdr:nvSpPr>
          <xdr:cNvPr id="34" name="Textfeld 33">
            <a:hlinkClick xmlns:r="http://schemas.openxmlformats.org/officeDocument/2006/relationships" r:id="rId14"/>
            <a:extLst>
              <a:ext uri="{FF2B5EF4-FFF2-40B4-BE49-F238E27FC236}">
                <a16:creationId xmlns:a16="http://schemas.microsoft.com/office/drawing/2014/main" id="{3C935907-7835-457C-8DF9-810FD33EFF03}"/>
              </a:ext>
            </a:extLst>
          </xdr:cNvPr>
          <xdr:cNvSpPr txBox="1"/>
        </xdr:nvSpPr>
        <xdr:spPr bwMode="auto">
          <a:xfrm>
            <a:off x="6052051" y="4314156"/>
            <a:ext cx="2436395" cy="1000627"/>
          </a:xfrm>
          <a:prstGeom prst="rect">
            <a:avLst/>
          </a:prstGeom>
          <a:solidFill>
            <a:schemeClr val="lt1"/>
          </a:solidFill>
          <a:ln w="12700" cmpd="sng">
            <a:solidFill>
              <a:srgbClr val="5B677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000" b="1">
                <a:solidFill>
                  <a:srgbClr val="002162"/>
                </a:solidFill>
                <a:latin typeface="Arial" panose="020B0604020202020204" pitchFamily="34" charset="0"/>
                <a:cs typeface="Arial" panose="020B0604020202020204" pitchFamily="34" charset="0"/>
              </a:rPr>
              <a:t>TYP PN - Gerade Stabtypen</a:t>
            </a:r>
          </a:p>
        </xdr:txBody>
      </xdr:sp>
      <xdr:pic>
        <xdr:nvPicPr>
          <xdr:cNvPr id="3" name="Grafik 2">
            <a:extLst>
              <a:ext uri="{FF2B5EF4-FFF2-40B4-BE49-F238E27FC236}">
                <a16:creationId xmlns:a16="http://schemas.microsoft.com/office/drawing/2014/main" id="{7C6EABC3-EA65-406B-A3F1-5B3CD884B56F}"/>
              </a:ext>
            </a:extLst>
          </xdr:cNvPr>
          <xdr:cNvPicPr>
            <a:picLocks noChangeAspect="1"/>
          </xdr:cNvPicPr>
        </xdr:nvPicPr>
        <xdr:blipFill>
          <a:blip xmlns:r="http://schemas.openxmlformats.org/officeDocument/2006/relationships" r:embed="rId15"/>
          <a:stretch>
            <a:fillRect/>
          </a:stretch>
        </xdr:blipFill>
        <xdr:spPr>
          <a:xfrm>
            <a:off x="7236698" y="4799263"/>
            <a:ext cx="1186704" cy="450748"/>
          </a:xfrm>
          <a:prstGeom prst="rect">
            <a:avLst/>
          </a:prstGeom>
        </xdr:spPr>
      </xdr:pic>
      <xdr:pic>
        <xdr:nvPicPr>
          <xdr:cNvPr id="5" name="Grafik 4">
            <a:extLst>
              <a:ext uri="{FF2B5EF4-FFF2-40B4-BE49-F238E27FC236}">
                <a16:creationId xmlns:a16="http://schemas.microsoft.com/office/drawing/2014/main" id="{98471FE9-7690-40EA-A3BA-B245352CCF00}"/>
              </a:ext>
            </a:extLst>
          </xdr:cNvPr>
          <xdr:cNvPicPr>
            <a:picLocks noChangeAspect="1"/>
          </xdr:cNvPicPr>
        </xdr:nvPicPr>
        <xdr:blipFill>
          <a:blip xmlns:r="http://schemas.openxmlformats.org/officeDocument/2006/relationships" r:embed="rId16"/>
          <a:stretch>
            <a:fillRect/>
          </a:stretch>
        </xdr:blipFill>
        <xdr:spPr>
          <a:xfrm>
            <a:off x="6162721" y="4558631"/>
            <a:ext cx="1097513" cy="43447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371475</xdr:colOff>
      <xdr:row>12</xdr:row>
      <xdr:rowOff>104775</xdr:rowOff>
    </xdr:from>
    <xdr:to>
      <xdr:col>16</xdr:col>
      <xdr:colOff>371475</xdr:colOff>
      <xdr:row>13</xdr:row>
      <xdr:rowOff>171450</xdr:rowOff>
    </xdr:to>
    <xdr:pic>
      <xdr:nvPicPr>
        <xdr:cNvPr id="3707" name="Grafik 5">
          <a:extLst>
            <a:ext uri="{FF2B5EF4-FFF2-40B4-BE49-F238E27FC236}">
              <a16:creationId xmlns:a16="http://schemas.microsoft.com/office/drawing/2014/main" id="{00000000-0008-0000-0100-00007B0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9625" y="2552700"/>
          <a:ext cx="27717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523875</xdr:colOff>
      <xdr:row>51</xdr:row>
      <xdr:rowOff>133350</xdr:rowOff>
    </xdr:from>
    <xdr:to>
      <xdr:col>17</xdr:col>
      <xdr:colOff>28575</xdr:colOff>
      <xdr:row>51</xdr:row>
      <xdr:rowOff>609600</xdr:rowOff>
    </xdr:to>
    <xdr:grpSp>
      <xdr:nvGrpSpPr>
        <xdr:cNvPr id="7" name="Gruppieren 6">
          <a:extLst>
            <a:ext uri="{FF2B5EF4-FFF2-40B4-BE49-F238E27FC236}">
              <a16:creationId xmlns:a16="http://schemas.microsoft.com/office/drawing/2014/main" id="{19B32C05-5956-3177-171E-40A0C3613032}"/>
            </a:ext>
          </a:extLst>
        </xdr:cNvPr>
        <xdr:cNvGrpSpPr/>
      </xdr:nvGrpSpPr>
      <xdr:grpSpPr>
        <a:xfrm>
          <a:off x="523875" y="10782300"/>
          <a:ext cx="6905625" cy="476250"/>
          <a:chOff x="523875" y="10782300"/>
          <a:chExt cx="6905625" cy="476250"/>
        </a:xfrm>
      </xdr:grpSpPr>
      <xdr:pic>
        <xdr:nvPicPr>
          <xdr:cNvPr id="3" name="Grafik 2">
            <a:extLst>
              <a:ext uri="{FF2B5EF4-FFF2-40B4-BE49-F238E27FC236}">
                <a16:creationId xmlns:a16="http://schemas.microsoft.com/office/drawing/2014/main" id="{3FF58B32-5310-3C0C-CDE8-D0CBF77582C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2637" y="10782300"/>
            <a:ext cx="1086863" cy="476250"/>
          </a:xfrm>
          <a:prstGeom prst="rect">
            <a:avLst/>
          </a:prstGeom>
        </xdr:spPr>
      </xdr:pic>
      <xdr:pic>
        <xdr:nvPicPr>
          <xdr:cNvPr id="4" name="Grafik 3">
            <a:extLst>
              <a:ext uri="{FF2B5EF4-FFF2-40B4-BE49-F238E27FC236}">
                <a16:creationId xmlns:a16="http://schemas.microsoft.com/office/drawing/2014/main" id="{02AA9E72-7C0B-FC97-8306-E6895F6DFA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3875" y="10820400"/>
            <a:ext cx="3040374" cy="438150"/>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66675</xdr:colOff>
      <xdr:row>12</xdr:row>
      <xdr:rowOff>114300</xdr:rowOff>
    </xdr:from>
    <xdr:to>
      <xdr:col>26</xdr:col>
      <xdr:colOff>361950</xdr:colOff>
      <xdr:row>14</xdr:row>
      <xdr:rowOff>19050</xdr:rowOff>
    </xdr:to>
    <xdr:pic>
      <xdr:nvPicPr>
        <xdr:cNvPr id="4736" name="Grafik 4">
          <a:extLst>
            <a:ext uri="{FF2B5EF4-FFF2-40B4-BE49-F238E27FC236}">
              <a16:creationId xmlns:a16="http://schemas.microsoft.com/office/drawing/2014/main" id="{00000000-0008-0000-0200-0000801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9150" y="2562225"/>
          <a:ext cx="28003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23</xdr:row>
      <xdr:rowOff>180975</xdr:rowOff>
    </xdr:from>
    <xdr:to>
      <xdr:col>26</xdr:col>
      <xdr:colOff>371475</xdr:colOff>
      <xdr:row>27</xdr:row>
      <xdr:rowOff>28575</xdr:rowOff>
    </xdr:to>
    <xdr:pic>
      <xdr:nvPicPr>
        <xdr:cNvPr id="4737" name="Grafik 5">
          <a:extLst>
            <a:ext uri="{FF2B5EF4-FFF2-40B4-BE49-F238E27FC236}">
              <a16:creationId xmlns:a16="http://schemas.microsoft.com/office/drawing/2014/main" id="{00000000-0008-0000-0200-00008112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6775" y="5276850"/>
          <a:ext cx="27622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19050</xdr:colOff>
      <xdr:row>36</xdr:row>
      <xdr:rowOff>66675</xdr:rowOff>
    </xdr:from>
    <xdr:to>
      <xdr:col>26</xdr:col>
      <xdr:colOff>342900</xdr:colOff>
      <xdr:row>39</xdr:row>
      <xdr:rowOff>38100</xdr:rowOff>
    </xdr:to>
    <xdr:pic>
      <xdr:nvPicPr>
        <xdr:cNvPr id="4738" name="Grafik 10">
          <a:extLst>
            <a:ext uri="{FF2B5EF4-FFF2-40B4-BE49-F238E27FC236}">
              <a16:creationId xmlns:a16="http://schemas.microsoft.com/office/drawing/2014/main" id="{00000000-0008-0000-0200-0000821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24400" y="7848600"/>
          <a:ext cx="26860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114300</xdr:colOff>
      <xdr:row>45</xdr:row>
      <xdr:rowOff>161925</xdr:rowOff>
    </xdr:from>
    <xdr:to>
      <xdr:col>26</xdr:col>
      <xdr:colOff>352425</xdr:colOff>
      <xdr:row>48</xdr:row>
      <xdr:rowOff>171450</xdr:rowOff>
    </xdr:to>
    <xdr:pic>
      <xdr:nvPicPr>
        <xdr:cNvPr id="4739" name="Grafik 12">
          <a:extLst>
            <a:ext uri="{FF2B5EF4-FFF2-40B4-BE49-F238E27FC236}">
              <a16:creationId xmlns:a16="http://schemas.microsoft.com/office/drawing/2014/main" id="{00000000-0008-0000-0200-0000831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76775" y="9829800"/>
          <a:ext cx="2743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55</xdr:row>
      <xdr:rowOff>228600</xdr:rowOff>
    </xdr:from>
    <xdr:to>
      <xdr:col>27</xdr:col>
      <xdr:colOff>19050</xdr:colOff>
      <xdr:row>56</xdr:row>
      <xdr:rowOff>28575</xdr:rowOff>
    </xdr:to>
    <xdr:grpSp>
      <xdr:nvGrpSpPr>
        <xdr:cNvPr id="2" name="Gruppieren 1">
          <a:extLst>
            <a:ext uri="{FF2B5EF4-FFF2-40B4-BE49-F238E27FC236}">
              <a16:creationId xmlns:a16="http://schemas.microsoft.com/office/drawing/2014/main" id="{970F3B36-6DCF-4E4C-88E0-54BDA4EFAD8E}"/>
            </a:ext>
          </a:extLst>
        </xdr:cNvPr>
        <xdr:cNvGrpSpPr/>
      </xdr:nvGrpSpPr>
      <xdr:grpSpPr>
        <a:xfrm>
          <a:off x="561975" y="12201525"/>
          <a:ext cx="6905625" cy="476250"/>
          <a:chOff x="523875" y="10782300"/>
          <a:chExt cx="6905625" cy="476250"/>
        </a:xfrm>
      </xdr:grpSpPr>
      <xdr:pic>
        <xdr:nvPicPr>
          <xdr:cNvPr id="3" name="Grafik 2">
            <a:extLst>
              <a:ext uri="{FF2B5EF4-FFF2-40B4-BE49-F238E27FC236}">
                <a16:creationId xmlns:a16="http://schemas.microsoft.com/office/drawing/2014/main" id="{5EE0F942-6FD6-591F-C065-7E78DFE49F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342637" y="10782300"/>
            <a:ext cx="1086863" cy="476250"/>
          </a:xfrm>
          <a:prstGeom prst="rect">
            <a:avLst/>
          </a:prstGeom>
        </xdr:spPr>
      </xdr:pic>
      <xdr:pic>
        <xdr:nvPicPr>
          <xdr:cNvPr id="4" name="Grafik 3">
            <a:extLst>
              <a:ext uri="{FF2B5EF4-FFF2-40B4-BE49-F238E27FC236}">
                <a16:creationId xmlns:a16="http://schemas.microsoft.com/office/drawing/2014/main" id="{2CA0BFE5-A14A-3725-618D-5A1FE567E74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3875" y="10820400"/>
            <a:ext cx="3040374" cy="43815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238125</xdr:colOff>
      <xdr:row>12</xdr:row>
      <xdr:rowOff>114300</xdr:rowOff>
    </xdr:from>
    <xdr:to>
      <xdr:col>8</xdr:col>
      <xdr:colOff>371475</xdr:colOff>
      <xdr:row>13</xdr:row>
      <xdr:rowOff>180975</xdr:rowOff>
    </xdr:to>
    <xdr:pic>
      <xdr:nvPicPr>
        <xdr:cNvPr id="2849" name="Grafik 6">
          <a:extLst>
            <a:ext uri="{FF2B5EF4-FFF2-40B4-BE49-F238E27FC236}">
              <a16:creationId xmlns:a16="http://schemas.microsoft.com/office/drawing/2014/main" id="{00000000-0008-0000-0300-0000210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1377" y="2525235"/>
          <a:ext cx="1449813" cy="665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41</xdr:row>
      <xdr:rowOff>140606</xdr:rowOff>
    </xdr:from>
    <xdr:to>
      <xdr:col>8</xdr:col>
      <xdr:colOff>671</xdr:colOff>
      <xdr:row>46</xdr:row>
      <xdr:rowOff>19049</xdr:rowOff>
    </xdr:to>
    <xdr:pic>
      <xdr:nvPicPr>
        <xdr:cNvPr id="2850" name="Grafik 19">
          <a:extLst>
            <a:ext uri="{FF2B5EF4-FFF2-40B4-BE49-F238E27FC236}">
              <a16:creationId xmlns:a16="http://schemas.microsoft.com/office/drawing/2014/main" id="{00000000-0008-0000-0300-0000220B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38425" y="8055881"/>
          <a:ext cx="1143000" cy="907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60</xdr:row>
      <xdr:rowOff>152400</xdr:rowOff>
    </xdr:from>
    <xdr:to>
      <xdr:col>15</xdr:col>
      <xdr:colOff>314325</xdr:colOff>
      <xdr:row>61</xdr:row>
      <xdr:rowOff>342900</xdr:rowOff>
    </xdr:to>
    <xdr:grpSp>
      <xdr:nvGrpSpPr>
        <xdr:cNvPr id="6" name="Gruppieren 5">
          <a:extLst>
            <a:ext uri="{FF2B5EF4-FFF2-40B4-BE49-F238E27FC236}">
              <a16:creationId xmlns:a16="http://schemas.microsoft.com/office/drawing/2014/main" id="{488DE042-7DD0-3D53-9FFD-46345BB48C3E}"/>
            </a:ext>
          </a:extLst>
        </xdr:cNvPr>
        <xdr:cNvGrpSpPr/>
      </xdr:nvGrpSpPr>
      <xdr:grpSpPr>
        <a:xfrm>
          <a:off x="552450" y="12363450"/>
          <a:ext cx="6734175" cy="476250"/>
          <a:chOff x="552450" y="11963400"/>
          <a:chExt cx="6734175" cy="476250"/>
        </a:xfrm>
      </xdr:grpSpPr>
      <xdr:pic>
        <xdr:nvPicPr>
          <xdr:cNvPr id="3" name="Grafik 2">
            <a:extLst>
              <a:ext uri="{FF2B5EF4-FFF2-40B4-BE49-F238E27FC236}">
                <a16:creationId xmlns:a16="http://schemas.microsoft.com/office/drawing/2014/main" id="{FAB6DAE5-5C76-C688-0A15-247679D285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99762" y="11963400"/>
            <a:ext cx="1086863" cy="476250"/>
          </a:xfrm>
          <a:prstGeom prst="rect">
            <a:avLst/>
          </a:prstGeom>
        </xdr:spPr>
      </xdr:pic>
      <xdr:pic>
        <xdr:nvPicPr>
          <xdr:cNvPr id="5" name="Grafik 4">
            <a:extLst>
              <a:ext uri="{FF2B5EF4-FFF2-40B4-BE49-F238E27FC236}">
                <a16:creationId xmlns:a16="http://schemas.microsoft.com/office/drawing/2014/main" id="{176B0438-8DC4-D9D0-EF9D-80FABD29EC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52450" y="11991975"/>
            <a:ext cx="3040374" cy="438150"/>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361949</xdr:colOff>
      <xdr:row>12</xdr:row>
      <xdr:rowOff>85724</xdr:rowOff>
    </xdr:from>
    <xdr:to>
      <xdr:col>10</xdr:col>
      <xdr:colOff>216043</xdr:colOff>
      <xdr:row>14</xdr:row>
      <xdr:rowOff>38099</xdr:rowOff>
    </xdr:to>
    <xdr:pic>
      <xdr:nvPicPr>
        <xdr:cNvPr id="7" name="Grafik 6">
          <a:extLst>
            <a:ext uri="{FF2B5EF4-FFF2-40B4-BE49-F238E27FC236}">
              <a16:creationId xmlns:a16="http://schemas.microsoft.com/office/drawing/2014/main" id="{98370A7F-3B17-4673-8F98-79145B66BDED}"/>
            </a:ext>
          </a:extLst>
        </xdr:cNvPr>
        <xdr:cNvPicPr>
          <a:picLocks noChangeAspect="1"/>
        </xdr:cNvPicPr>
      </xdr:nvPicPr>
      <xdr:blipFill rotWithShape="1">
        <a:blip xmlns:r="http://schemas.openxmlformats.org/officeDocument/2006/relationships" r:embed="rId1"/>
        <a:srcRect l="11255" t="24094" r="57926" b="9226"/>
        <a:stretch/>
      </xdr:blipFill>
      <xdr:spPr>
        <a:xfrm>
          <a:off x="2886074" y="2533649"/>
          <a:ext cx="1949594" cy="752475"/>
        </a:xfrm>
        <a:prstGeom prst="rect">
          <a:avLst/>
        </a:prstGeom>
      </xdr:spPr>
    </xdr:pic>
    <xdr:clientData/>
  </xdr:twoCellAnchor>
  <xdr:twoCellAnchor editAs="oneCell">
    <xdr:from>
      <xdr:col>6</xdr:col>
      <xdr:colOff>180975</xdr:colOff>
      <xdr:row>30</xdr:row>
      <xdr:rowOff>66674</xdr:rowOff>
    </xdr:from>
    <xdr:to>
      <xdr:col>11</xdr:col>
      <xdr:colOff>123824</xdr:colOff>
      <xdr:row>33</xdr:row>
      <xdr:rowOff>171449</xdr:rowOff>
    </xdr:to>
    <xdr:pic>
      <xdr:nvPicPr>
        <xdr:cNvPr id="8" name="Grafik 7">
          <a:extLst>
            <a:ext uri="{FF2B5EF4-FFF2-40B4-BE49-F238E27FC236}">
              <a16:creationId xmlns:a16="http://schemas.microsoft.com/office/drawing/2014/main" id="{E596799E-5004-4A3B-A8F7-64361CC6C080}"/>
            </a:ext>
          </a:extLst>
        </xdr:cNvPr>
        <xdr:cNvPicPr>
          <a:picLocks noChangeAspect="1"/>
        </xdr:cNvPicPr>
      </xdr:nvPicPr>
      <xdr:blipFill rotWithShape="1">
        <a:blip xmlns:r="http://schemas.openxmlformats.org/officeDocument/2006/relationships" r:embed="rId1"/>
        <a:srcRect l="63955" t="24094" r="3823" b="9226"/>
        <a:stretch/>
      </xdr:blipFill>
      <xdr:spPr>
        <a:xfrm>
          <a:off x="3124200" y="5981699"/>
          <a:ext cx="2038349" cy="752475"/>
        </a:xfrm>
        <a:prstGeom prst="rect">
          <a:avLst/>
        </a:prstGeom>
      </xdr:spPr>
    </xdr:pic>
    <xdr:clientData/>
  </xdr:twoCellAnchor>
  <xdr:twoCellAnchor>
    <xdr:from>
      <xdr:col>0</xdr:col>
      <xdr:colOff>541734</xdr:colOff>
      <xdr:row>51</xdr:row>
      <xdr:rowOff>95250</xdr:rowOff>
    </xdr:from>
    <xdr:to>
      <xdr:col>15</xdr:col>
      <xdr:colOff>258762</xdr:colOff>
      <xdr:row>51</xdr:row>
      <xdr:rowOff>571500</xdr:rowOff>
    </xdr:to>
    <xdr:grpSp>
      <xdr:nvGrpSpPr>
        <xdr:cNvPr id="6" name="Gruppieren 5">
          <a:extLst>
            <a:ext uri="{FF2B5EF4-FFF2-40B4-BE49-F238E27FC236}">
              <a16:creationId xmlns:a16="http://schemas.microsoft.com/office/drawing/2014/main" id="{FA163098-4F27-4AFC-854C-866881C265A5}"/>
            </a:ext>
          </a:extLst>
        </xdr:cNvPr>
        <xdr:cNvGrpSpPr/>
      </xdr:nvGrpSpPr>
      <xdr:grpSpPr>
        <a:xfrm>
          <a:off x="541734" y="10610850"/>
          <a:ext cx="6689328" cy="476250"/>
          <a:chOff x="552450" y="11963400"/>
          <a:chExt cx="6734175" cy="476250"/>
        </a:xfrm>
      </xdr:grpSpPr>
      <xdr:pic>
        <xdr:nvPicPr>
          <xdr:cNvPr id="9" name="Grafik 8">
            <a:extLst>
              <a:ext uri="{FF2B5EF4-FFF2-40B4-BE49-F238E27FC236}">
                <a16:creationId xmlns:a16="http://schemas.microsoft.com/office/drawing/2014/main" id="{D58D02A7-C06E-85E3-E1C6-F4B16EE510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9762" y="11963400"/>
            <a:ext cx="1086863" cy="476250"/>
          </a:xfrm>
          <a:prstGeom prst="rect">
            <a:avLst/>
          </a:prstGeom>
        </xdr:spPr>
      </xdr:pic>
      <xdr:pic>
        <xdr:nvPicPr>
          <xdr:cNvPr id="10" name="Grafik 9">
            <a:extLst>
              <a:ext uri="{FF2B5EF4-FFF2-40B4-BE49-F238E27FC236}">
                <a16:creationId xmlns:a16="http://schemas.microsoft.com/office/drawing/2014/main" id="{DAD52A20-4191-17DD-0461-EC1D30DA4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2450" y="11991975"/>
            <a:ext cx="3040374" cy="438150"/>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9525</xdr:colOff>
      <xdr:row>15</xdr:row>
      <xdr:rowOff>0</xdr:rowOff>
    </xdr:from>
    <xdr:to>
      <xdr:col>23</xdr:col>
      <xdr:colOff>76200</xdr:colOff>
      <xdr:row>19</xdr:row>
      <xdr:rowOff>123825</xdr:rowOff>
    </xdr:to>
    <xdr:pic>
      <xdr:nvPicPr>
        <xdr:cNvPr id="11376" name="Grafik 4">
          <a:extLst>
            <a:ext uri="{FF2B5EF4-FFF2-40B4-BE49-F238E27FC236}">
              <a16:creationId xmlns:a16="http://schemas.microsoft.com/office/drawing/2014/main" id="{00000000-0008-0000-0400-0000702C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51877"/>
        <a:stretch/>
      </xdr:blipFill>
      <xdr:spPr bwMode="auto">
        <a:xfrm>
          <a:off x="4229100" y="2419350"/>
          <a:ext cx="13430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15</xdr:row>
      <xdr:rowOff>28575</xdr:rowOff>
    </xdr:from>
    <xdr:to>
      <xdr:col>5</xdr:col>
      <xdr:colOff>371475</xdr:colOff>
      <xdr:row>19</xdr:row>
      <xdr:rowOff>114300</xdr:rowOff>
    </xdr:to>
    <xdr:pic>
      <xdr:nvPicPr>
        <xdr:cNvPr id="11378" name="Grafik 5">
          <a:extLst>
            <a:ext uri="{FF2B5EF4-FFF2-40B4-BE49-F238E27FC236}">
              <a16:creationId xmlns:a16="http://schemas.microsoft.com/office/drawing/2014/main" id="{00000000-0008-0000-0400-0000722C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0172"/>
        <a:stretch/>
      </xdr:blipFill>
      <xdr:spPr bwMode="auto">
        <a:xfrm>
          <a:off x="514350" y="2447925"/>
          <a:ext cx="13811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446638</xdr:colOff>
      <xdr:row>15</xdr:row>
      <xdr:rowOff>95248</xdr:rowOff>
    </xdr:from>
    <xdr:to>
      <xdr:col>10</xdr:col>
      <xdr:colOff>89818</xdr:colOff>
      <xdr:row>19</xdr:row>
      <xdr:rowOff>95249</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970638" y="2514598"/>
          <a:ext cx="1500555" cy="762001"/>
        </a:xfrm>
        <a:prstGeom prst="rect">
          <a:avLst/>
        </a:prstGeom>
      </xdr:spPr>
    </xdr:pic>
    <xdr:clientData/>
  </xdr:twoCellAnchor>
  <xdr:twoCellAnchor editAs="oneCell">
    <xdr:from>
      <xdr:col>24</xdr:col>
      <xdr:colOff>171450</xdr:colOff>
      <xdr:row>15</xdr:row>
      <xdr:rowOff>4134</xdr:rowOff>
    </xdr:from>
    <xdr:to>
      <xdr:col>27</xdr:col>
      <xdr:colOff>361634</xdr:colOff>
      <xdr:row>19</xdr:row>
      <xdr:rowOff>142708</xdr:rowOff>
    </xdr:to>
    <xdr:pic>
      <xdr:nvPicPr>
        <xdr:cNvPr id="4" name="Grafik 3">
          <a:extLst>
            <a:ext uri="{FF2B5EF4-FFF2-40B4-BE49-F238E27FC236}">
              <a16:creationId xmlns:a16="http://schemas.microsoft.com/office/drawing/2014/main" id="{00000000-0008-0000-0400-000004000000}"/>
            </a:ext>
            <a:ext uri="{147F2762-F138-4A5C-976F-8EAC2B608ADB}">
              <a16:predDERef xmlns:a16="http://schemas.microsoft.com/office/drawing/2014/main" pred="{00000000-0008-0000-0400-000003000000}"/>
            </a:ext>
          </a:extLst>
        </xdr:cNvPr>
        <xdr:cNvPicPr>
          <a:picLocks noChangeAspect="1"/>
        </xdr:cNvPicPr>
      </xdr:nvPicPr>
      <xdr:blipFill>
        <a:blip xmlns:r="http://schemas.openxmlformats.org/officeDocument/2006/relationships" r:embed="rId4"/>
        <a:stretch>
          <a:fillRect/>
        </a:stretch>
      </xdr:blipFill>
      <xdr:spPr>
        <a:xfrm>
          <a:off x="5734050" y="2994984"/>
          <a:ext cx="1704659" cy="900574"/>
        </a:xfrm>
        <a:prstGeom prst="rect">
          <a:avLst/>
        </a:prstGeom>
      </xdr:spPr>
    </xdr:pic>
    <xdr:clientData/>
  </xdr:twoCellAnchor>
  <xdr:twoCellAnchor editAs="oneCell">
    <xdr:from>
      <xdr:col>0</xdr:col>
      <xdr:colOff>414300</xdr:colOff>
      <xdr:row>25</xdr:row>
      <xdr:rowOff>0</xdr:rowOff>
    </xdr:from>
    <xdr:to>
      <xdr:col>5</xdr:col>
      <xdr:colOff>333375</xdr:colOff>
      <xdr:row>28</xdr:row>
      <xdr:rowOff>155764</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5"/>
        <a:stretch>
          <a:fillRect/>
        </a:stretch>
      </xdr:blipFill>
      <xdr:spPr>
        <a:xfrm>
          <a:off x="414300" y="4895850"/>
          <a:ext cx="1443075" cy="727264"/>
        </a:xfrm>
        <a:prstGeom prst="rect">
          <a:avLst/>
        </a:prstGeom>
      </xdr:spPr>
    </xdr:pic>
    <xdr:clientData/>
  </xdr:twoCellAnchor>
  <xdr:twoCellAnchor editAs="oneCell">
    <xdr:from>
      <xdr:col>8</xdr:col>
      <xdr:colOff>9525</xdr:colOff>
      <xdr:row>24</xdr:row>
      <xdr:rowOff>112179</xdr:rowOff>
    </xdr:from>
    <xdr:to>
      <xdr:col>16</xdr:col>
      <xdr:colOff>60646</xdr:colOff>
      <xdr:row>29</xdr:row>
      <xdr:rowOff>142875</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
        <a:stretch>
          <a:fillRect/>
        </a:stretch>
      </xdr:blipFill>
      <xdr:spPr>
        <a:xfrm>
          <a:off x="2936875" y="4887379"/>
          <a:ext cx="1600521" cy="1014946"/>
        </a:xfrm>
        <a:prstGeom prst="rect">
          <a:avLst/>
        </a:prstGeom>
      </xdr:spPr>
    </xdr:pic>
    <xdr:clientData/>
  </xdr:twoCellAnchor>
  <xdr:twoCellAnchor editAs="oneCell">
    <xdr:from>
      <xdr:col>3</xdr:col>
      <xdr:colOff>161925</xdr:colOff>
      <xdr:row>32</xdr:row>
      <xdr:rowOff>133350</xdr:rowOff>
    </xdr:from>
    <xdr:to>
      <xdr:col>10</xdr:col>
      <xdr:colOff>1177</xdr:colOff>
      <xdr:row>37</xdr:row>
      <xdr:rowOff>57150</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7"/>
        <a:stretch>
          <a:fillRect/>
        </a:stretch>
      </xdr:blipFill>
      <xdr:spPr>
        <a:xfrm>
          <a:off x="1333500" y="6362700"/>
          <a:ext cx="2039527" cy="876300"/>
        </a:xfrm>
        <a:prstGeom prst="rect">
          <a:avLst/>
        </a:prstGeom>
      </xdr:spPr>
    </xdr:pic>
    <xdr:clientData/>
  </xdr:twoCellAnchor>
  <xdr:twoCellAnchor editAs="oneCell">
    <xdr:from>
      <xdr:col>21</xdr:col>
      <xdr:colOff>19050</xdr:colOff>
      <xdr:row>32</xdr:row>
      <xdr:rowOff>128441</xdr:rowOff>
    </xdr:from>
    <xdr:to>
      <xdr:col>27</xdr:col>
      <xdr:colOff>152400</xdr:colOff>
      <xdr:row>37</xdr:row>
      <xdr:rowOff>149029</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a:stretch>
          <a:fillRect/>
        </a:stretch>
      </xdr:blipFill>
      <xdr:spPr>
        <a:xfrm>
          <a:off x="4962525" y="6357791"/>
          <a:ext cx="2219325" cy="973088"/>
        </a:xfrm>
        <a:prstGeom prst="rect">
          <a:avLst/>
        </a:prstGeom>
      </xdr:spPr>
    </xdr:pic>
    <xdr:clientData/>
  </xdr:twoCellAnchor>
  <xdr:twoCellAnchor editAs="oneCell">
    <xdr:from>
      <xdr:col>22</xdr:col>
      <xdr:colOff>9525</xdr:colOff>
      <xdr:row>24</xdr:row>
      <xdr:rowOff>47625</xdr:rowOff>
    </xdr:from>
    <xdr:to>
      <xdr:col>25</xdr:col>
      <xdr:colOff>609600</xdr:colOff>
      <xdr:row>29</xdr:row>
      <xdr:rowOff>66040</xdr:rowOff>
    </xdr:to>
    <xdr:pic>
      <xdr:nvPicPr>
        <xdr:cNvPr id="2" name="Grafik 1">
          <a:extLst>
            <a:ext uri="{FF2B5EF4-FFF2-40B4-BE49-F238E27FC236}">
              <a16:creationId xmlns:a16="http://schemas.microsoft.com/office/drawing/2014/main" id="{2711DB2B-A586-5477-01C3-32ADA0C40D54}"/>
            </a:ext>
          </a:extLst>
        </xdr:cNvPr>
        <xdr:cNvPicPr>
          <a:picLocks noChangeAspect="1"/>
        </xdr:cNvPicPr>
      </xdr:nvPicPr>
      <xdr:blipFill>
        <a:blip xmlns:r="http://schemas.openxmlformats.org/officeDocument/2006/relationships" r:embed="rId9"/>
        <a:stretch>
          <a:fillRect/>
        </a:stretch>
      </xdr:blipFill>
      <xdr:spPr>
        <a:xfrm>
          <a:off x="5267325" y="4752975"/>
          <a:ext cx="1323975" cy="970915"/>
        </a:xfrm>
        <a:prstGeom prst="rect">
          <a:avLst/>
        </a:prstGeom>
      </xdr:spPr>
    </xdr:pic>
    <xdr:clientData/>
  </xdr:twoCellAnchor>
  <xdr:twoCellAnchor>
    <xdr:from>
      <xdr:col>0</xdr:col>
      <xdr:colOff>523875</xdr:colOff>
      <xdr:row>59</xdr:row>
      <xdr:rowOff>219075</xdr:rowOff>
    </xdr:from>
    <xdr:to>
      <xdr:col>27</xdr:col>
      <xdr:colOff>352425</xdr:colOff>
      <xdr:row>60</xdr:row>
      <xdr:rowOff>19050</xdr:rowOff>
    </xdr:to>
    <xdr:grpSp>
      <xdr:nvGrpSpPr>
        <xdr:cNvPr id="9" name="Gruppieren 8">
          <a:extLst>
            <a:ext uri="{FF2B5EF4-FFF2-40B4-BE49-F238E27FC236}">
              <a16:creationId xmlns:a16="http://schemas.microsoft.com/office/drawing/2014/main" id="{6BF4A85B-B6B4-4AC2-B5D2-9F88E2E108CE}"/>
            </a:ext>
            <a:ext uri="{147F2762-F138-4A5C-976F-8EAC2B608ADB}">
              <a16:predDERef xmlns:a16="http://schemas.microsoft.com/office/drawing/2014/main" pred="{2711DB2B-A586-5477-01C3-32ADA0C40D54}"/>
            </a:ext>
          </a:extLst>
        </xdr:cNvPr>
        <xdr:cNvGrpSpPr/>
      </xdr:nvGrpSpPr>
      <xdr:grpSpPr>
        <a:xfrm>
          <a:off x="523875" y="12049125"/>
          <a:ext cx="6905625" cy="476250"/>
          <a:chOff x="523875" y="10782300"/>
          <a:chExt cx="6905625" cy="476250"/>
        </a:xfrm>
      </xdr:grpSpPr>
      <xdr:pic>
        <xdr:nvPicPr>
          <xdr:cNvPr id="10" name="Grafik 9">
            <a:extLst>
              <a:ext uri="{FF2B5EF4-FFF2-40B4-BE49-F238E27FC236}">
                <a16:creationId xmlns:a16="http://schemas.microsoft.com/office/drawing/2014/main" id="{9F01D0E6-86B3-BA59-CB1F-CEA8F5BE24C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42637" y="10782300"/>
            <a:ext cx="1086863" cy="476250"/>
          </a:xfrm>
          <a:prstGeom prst="rect">
            <a:avLst/>
          </a:prstGeom>
        </xdr:spPr>
      </xdr:pic>
      <xdr:pic>
        <xdr:nvPicPr>
          <xdr:cNvPr id="11" name="Grafik 10">
            <a:extLst>
              <a:ext uri="{FF2B5EF4-FFF2-40B4-BE49-F238E27FC236}">
                <a16:creationId xmlns:a16="http://schemas.microsoft.com/office/drawing/2014/main" id="{63F85C98-6962-42F6-9D1E-2919DE4F0C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23875" y="10820400"/>
            <a:ext cx="3040374" cy="438150"/>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11</xdr:row>
      <xdr:rowOff>66675</xdr:rowOff>
    </xdr:from>
    <xdr:to>
      <xdr:col>17</xdr:col>
      <xdr:colOff>85725</xdr:colOff>
      <xdr:row>16</xdr:row>
      <xdr:rowOff>76200</xdr:rowOff>
    </xdr:to>
    <xdr:pic>
      <xdr:nvPicPr>
        <xdr:cNvPr id="7" name="Grafik 6">
          <a:extLst>
            <a:ext uri="{FF2B5EF4-FFF2-40B4-BE49-F238E27FC236}">
              <a16:creationId xmlns:a16="http://schemas.microsoft.com/office/drawing/2014/main" id="{4F05679E-BFFC-4D43-A842-3A49E3416131}"/>
            </a:ext>
          </a:extLst>
        </xdr:cNvPr>
        <xdr:cNvPicPr>
          <a:picLocks noChangeAspect="1"/>
        </xdr:cNvPicPr>
      </xdr:nvPicPr>
      <xdr:blipFill rotWithShape="1">
        <a:blip xmlns:r="http://schemas.openxmlformats.org/officeDocument/2006/relationships" r:embed="rId1"/>
        <a:srcRect r="402" b="68671"/>
        <a:stretch>
          <a:fillRect/>
        </a:stretch>
      </xdr:blipFill>
      <xdr:spPr>
        <a:xfrm>
          <a:off x="447675" y="2314575"/>
          <a:ext cx="7077075" cy="1457325"/>
        </a:xfrm>
        <a:prstGeom prst="rect">
          <a:avLst/>
        </a:prstGeom>
      </xdr:spPr>
    </xdr:pic>
    <xdr:clientData/>
  </xdr:twoCellAnchor>
  <xdr:twoCellAnchor editAs="oneCell">
    <xdr:from>
      <xdr:col>1</xdr:col>
      <xdr:colOff>14941</xdr:colOff>
      <xdr:row>30</xdr:row>
      <xdr:rowOff>172112</xdr:rowOff>
    </xdr:from>
    <xdr:to>
      <xdr:col>16</xdr:col>
      <xdr:colOff>378505</xdr:colOff>
      <xdr:row>37</xdr:row>
      <xdr:rowOff>59765</xdr:rowOff>
    </xdr:to>
    <xdr:pic>
      <xdr:nvPicPr>
        <xdr:cNvPr id="3" name="Grafik 2">
          <a:extLst>
            <a:ext uri="{FF2B5EF4-FFF2-40B4-BE49-F238E27FC236}">
              <a16:creationId xmlns:a16="http://schemas.microsoft.com/office/drawing/2014/main" id="{57ED511B-2425-4E63-A3E6-76036C99DFF6}"/>
            </a:ext>
          </a:extLst>
        </xdr:cNvPr>
        <xdr:cNvPicPr>
          <a:picLocks noChangeAspect="1"/>
        </xdr:cNvPicPr>
      </xdr:nvPicPr>
      <xdr:blipFill>
        <a:blip xmlns:r="http://schemas.openxmlformats.org/officeDocument/2006/relationships" r:embed="rId2"/>
        <a:stretch>
          <a:fillRect/>
        </a:stretch>
      </xdr:blipFill>
      <xdr:spPr>
        <a:xfrm>
          <a:off x="590176" y="6514641"/>
          <a:ext cx="7206623" cy="1247300"/>
        </a:xfrm>
        <a:prstGeom prst="rect">
          <a:avLst/>
        </a:prstGeom>
      </xdr:spPr>
    </xdr:pic>
    <xdr:clientData/>
  </xdr:twoCellAnchor>
  <xdr:twoCellAnchor editAs="oneCell">
    <xdr:from>
      <xdr:col>0</xdr:col>
      <xdr:colOff>523875</xdr:colOff>
      <xdr:row>19</xdr:row>
      <xdr:rowOff>133350</xdr:rowOff>
    </xdr:from>
    <xdr:to>
      <xdr:col>16</xdr:col>
      <xdr:colOff>352425</xdr:colOff>
      <xdr:row>27</xdr:row>
      <xdr:rowOff>142875</xdr:rowOff>
    </xdr:to>
    <xdr:pic>
      <xdr:nvPicPr>
        <xdr:cNvPr id="2" name="Grafik 1">
          <a:extLst>
            <a:ext uri="{FF2B5EF4-FFF2-40B4-BE49-F238E27FC236}">
              <a16:creationId xmlns:a16="http://schemas.microsoft.com/office/drawing/2014/main" id="{9BB5FA1D-3329-A2AD-EDD8-867CD683104F}"/>
            </a:ext>
            <a:ext uri="{147F2762-F138-4A5C-976F-8EAC2B608ADB}">
              <a16:predDERef xmlns:a16="http://schemas.microsoft.com/office/drawing/2014/main" pred="{57ED511B-2425-4E63-A3E6-76036C99DFF6}"/>
            </a:ext>
          </a:extLst>
        </xdr:cNvPr>
        <xdr:cNvPicPr>
          <a:picLocks noChangeAspect="1"/>
        </xdr:cNvPicPr>
      </xdr:nvPicPr>
      <xdr:blipFill>
        <a:blip xmlns:r="http://schemas.openxmlformats.org/officeDocument/2006/relationships" r:embed="rId3"/>
        <a:srcRect r="2953"/>
        <a:stretch>
          <a:fillRect/>
        </a:stretch>
      </xdr:blipFill>
      <xdr:spPr>
        <a:xfrm>
          <a:off x="523875" y="4429125"/>
          <a:ext cx="6886575" cy="1609725"/>
        </a:xfrm>
        <a:prstGeom prst="rect">
          <a:avLst/>
        </a:prstGeom>
      </xdr:spPr>
    </xdr:pic>
    <xdr:clientData/>
  </xdr:twoCellAnchor>
  <xdr:twoCellAnchor>
    <xdr:from>
      <xdr:col>0</xdr:col>
      <xdr:colOff>533400</xdr:colOff>
      <xdr:row>57</xdr:row>
      <xdr:rowOff>219075</xdr:rowOff>
    </xdr:from>
    <xdr:to>
      <xdr:col>17</xdr:col>
      <xdr:colOff>0</xdr:colOff>
      <xdr:row>58</xdr:row>
      <xdr:rowOff>19050</xdr:rowOff>
    </xdr:to>
    <xdr:grpSp>
      <xdr:nvGrpSpPr>
        <xdr:cNvPr id="4" name="Gruppieren 3">
          <a:extLst>
            <a:ext uri="{FF2B5EF4-FFF2-40B4-BE49-F238E27FC236}">
              <a16:creationId xmlns:a16="http://schemas.microsoft.com/office/drawing/2014/main" id="{63E6167F-9E1A-4666-9CDF-2223730D2813}"/>
            </a:ext>
          </a:extLst>
        </xdr:cNvPr>
        <xdr:cNvGrpSpPr/>
      </xdr:nvGrpSpPr>
      <xdr:grpSpPr>
        <a:xfrm>
          <a:off x="533400" y="12068175"/>
          <a:ext cx="6905625" cy="476250"/>
          <a:chOff x="523875" y="10782300"/>
          <a:chExt cx="6905625" cy="476250"/>
        </a:xfrm>
      </xdr:grpSpPr>
      <xdr:pic>
        <xdr:nvPicPr>
          <xdr:cNvPr id="5" name="Grafik 4">
            <a:extLst>
              <a:ext uri="{FF2B5EF4-FFF2-40B4-BE49-F238E27FC236}">
                <a16:creationId xmlns:a16="http://schemas.microsoft.com/office/drawing/2014/main" id="{67C460E6-4DAB-BF00-ECCE-A989E45C41A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42637" y="10782300"/>
            <a:ext cx="1086863" cy="476250"/>
          </a:xfrm>
          <a:prstGeom prst="rect">
            <a:avLst/>
          </a:prstGeom>
        </xdr:spPr>
      </xdr:pic>
      <xdr:pic>
        <xdr:nvPicPr>
          <xdr:cNvPr id="6" name="Grafik 5">
            <a:extLst>
              <a:ext uri="{FF2B5EF4-FFF2-40B4-BE49-F238E27FC236}">
                <a16:creationId xmlns:a16="http://schemas.microsoft.com/office/drawing/2014/main" id="{2713B571-1839-4128-730E-3A8BEBECDC1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23875" y="10820400"/>
            <a:ext cx="3040374" cy="438150"/>
          </a:xfrm>
          <a:prstGeom prst="rect">
            <a:avLst/>
          </a:prstGeom>
        </xdr:spPr>
      </xdr:pic>
    </xdr:grpSp>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6.bin"/><Relationship Id="rId1" Type="http://schemas.openxmlformats.org/officeDocument/2006/relationships/hyperlink" Target="mailto:info@bewehrungstechnik.ch?subject=Anfrage%20Sondertypen%20ACITOP%20/%20PYRATO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tabSelected="1" zoomScaleNormal="100" workbookViewId="0">
      <selection activeCell="H44" sqref="H44"/>
    </sheetView>
  </sheetViews>
  <sheetFormatPr defaultColWidth="11.42578125" defaultRowHeight="12.75"/>
  <cols>
    <col min="1" max="3" width="10.7109375" customWidth="1"/>
    <col min="4" max="4" width="15.5703125" customWidth="1"/>
    <col min="5" max="5" width="1.5703125" customWidth="1"/>
    <col min="6" max="11" width="10.7109375" customWidth="1"/>
    <col min="12" max="12" width="8" customWidth="1"/>
  </cols>
  <sheetData>
    <row r="1" spans="1:26" ht="17.25" customHeight="1">
      <c r="A1" s="159"/>
      <c r="B1" s="159"/>
      <c r="C1" s="159"/>
      <c r="D1" s="159"/>
      <c r="E1" s="159"/>
      <c r="F1" s="159"/>
      <c r="G1" s="159"/>
      <c r="H1" s="159"/>
      <c r="I1" s="159"/>
      <c r="J1" s="159"/>
      <c r="K1" s="159"/>
      <c r="L1" s="159"/>
      <c r="M1" s="159"/>
      <c r="N1" s="159"/>
      <c r="O1" s="159"/>
      <c r="P1" s="159"/>
      <c r="Q1" s="159"/>
      <c r="R1" s="159"/>
      <c r="S1" s="159"/>
      <c r="T1" s="159"/>
      <c r="U1" s="159"/>
      <c r="V1" s="159"/>
      <c r="W1" s="159"/>
      <c r="X1" s="159"/>
      <c r="Y1" s="159"/>
      <c r="Z1" s="159"/>
    </row>
    <row r="2" spans="1:26" ht="34.5">
      <c r="A2" s="39"/>
      <c r="B2" s="160" t="s">
        <v>0</v>
      </c>
      <c r="C2" s="159"/>
      <c r="D2" s="159"/>
      <c r="E2" s="159"/>
      <c r="F2" s="159"/>
      <c r="G2" s="159"/>
      <c r="H2" s="159"/>
      <c r="I2" s="159"/>
      <c r="J2" s="159"/>
      <c r="K2" s="159"/>
      <c r="L2" s="159"/>
      <c r="M2" s="159"/>
      <c r="N2" s="159"/>
      <c r="O2" s="159"/>
      <c r="P2" s="159"/>
      <c r="Q2" s="159"/>
      <c r="R2" s="159"/>
      <c r="S2" s="159"/>
      <c r="T2" s="159"/>
      <c r="U2" s="159"/>
      <c r="V2" s="159"/>
      <c r="W2" s="159"/>
      <c r="X2" s="159"/>
      <c r="Y2" s="159"/>
      <c r="Z2" s="159"/>
    </row>
    <row r="3" spans="1:26">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row>
    <row r="4" spans="1:26">
      <c r="A4" s="159"/>
      <c r="B4" s="159"/>
      <c r="C4" s="159"/>
      <c r="D4" s="159"/>
      <c r="E4" s="159"/>
      <c r="F4" s="159"/>
      <c r="G4" s="159"/>
      <c r="H4" s="159"/>
      <c r="I4" s="159"/>
      <c r="J4" s="159"/>
      <c r="K4" s="159"/>
      <c r="L4" s="159"/>
      <c r="M4" s="159"/>
      <c r="N4" s="159"/>
      <c r="O4" s="159"/>
      <c r="P4" s="159"/>
      <c r="Q4" s="159"/>
      <c r="R4" s="159"/>
      <c r="S4" s="159"/>
      <c r="T4" s="159"/>
      <c r="U4" s="159"/>
      <c r="V4" s="159"/>
      <c r="W4" s="159"/>
      <c r="X4" s="159"/>
      <c r="Y4" s="159"/>
      <c r="Z4" s="159"/>
    </row>
    <row r="5" spans="1:26">
      <c r="A5" s="159"/>
      <c r="B5" s="159"/>
      <c r="C5" s="159"/>
      <c r="D5" s="159"/>
      <c r="E5" s="159"/>
      <c r="F5" s="159"/>
      <c r="G5" s="159"/>
      <c r="H5" s="159"/>
      <c r="I5" s="159"/>
      <c r="J5" s="159"/>
      <c r="K5" s="159"/>
      <c r="L5" s="159"/>
      <c r="M5" s="159"/>
      <c r="N5" s="159"/>
      <c r="O5" s="159"/>
      <c r="P5" s="159"/>
      <c r="Q5" s="159"/>
      <c r="R5" s="159"/>
      <c r="S5" s="159"/>
      <c r="T5" s="159"/>
      <c r="U5" s="159"/>
      <c r="V5" s="159"/>
      <c r="W5" s="159"/>
      <c r="X5" s="159"/>
      <c r="Y5" s="159"/>
      <c r="Z5" s="159"/>
    </row>
    <row r="6" spans="1:26">
      <c r="A6" s="159"/>
      <c r="B6" s="159"/>
      <c r="C6" s="159"/>
      <c r="D6" s="159"/>
      <c r="E6" s="159"/>
      <c r="F6" s="159"/>
      <c r="G6" s="159"/>
      <c r="H6" s="159"/>
      <c r="I6" s="159"/>
      <c r="J6" s="159"/>
      <c r="K6" s="159"/>
      <c r="L6" s="159"/>
      <c r="M6" s="159"/>
      <c r="N6" s="159"/>
      <c r="O6" s="159"/>
      <c r="P6" s="159"/>
      <c r="Q6" s="159"/>
      <c r="R6" s="159"/>
      <c r="S6" s="159"/>
      <c r="T6" s="159"/>
      <c r="U6" s="159"/>
      <c r="V6" s="159"/>
      <c r="W6" s="159"/>
      <c r="X6" s="159"/>
      <c r="Y6" s="159"/>
      <c r="Z6" s="159"/>
    </row>
    <row r="7" spans="1:26">
      <c r="A7" s="159"/>
      <c r="B7" s="159"/>
      <c r="C7" s="159"/>
      <c r="D7" s="159"/>
      <c r="E7" s="159"/>
      <c r="F7" s="159"/>
      <c r="G7" s="159"/>
      <c r="H7" s="159"/>
      <c r="I7" s="159"/>
      <c r="J7" s="159"/>
      <c r="K7" s="159"/>
      <c r="L7" s="159"/>
      <c r="M7" s="159"/>
      <c r="N7" s="159"/>
      <c r="O7" s="159"/>
      <c r="P7" s="159"/>
      <c r="Q7" s="159"/>
      <c r="R7" s="159"/>
      <c r="S7" s="159"/>
      <c r="T7" s="159"/>
      <c r="U7" s="159"/>
      <c r="V7" s="159"/>
      <c r="W7" s="159"/>
      <c r="X7" s="159"/>
      <c r="Y7" s="159"/>
      <c r="Z7" s="159"/>
    </row>
    <row r="8" spans="1:26">
      <c r="A8" s="159"/>
      <c r="B8" s="159"/>
      <c r="C8" s="159"/>
      <c r="D8" s="159"/>
      <c r="E8" s="159"/>
      <c r="F8" s="159"/>
      <c r="G8" s="159"/>
      <c r="H8" s="159"/>
      <c r="I8" s="159"/>
      <c r="J8" s="159"/>
      <c r="K8" s="159"/>
      <c r="L8" s="159"/>
      <c r="M8" s="159"/>
      <c r="N8" s="159"/>
      <c r="O8" s="159"/>
      <c r="P8" s="159"/>
      <c r="Q8" s="159"/>
      <c r="R8" s="159"/>
      <c r="S8" s="159"/>
      <c r="T8" s="159"/>
      <c r="U8" s="159"/>
      <c r="V8" s="159"/>
      <c r="W8" s="159"/>
      <c r="X8" s="159"/>
      <c r="Y8" s="159"/>
      <c r="Z8" s="159"/>
    </row>
    <row r="9" spans="1:26" ht="15.75" customHeight="1">
      <c r="A9" s="159"/>
      <c r="B9" s="159"/>
      <c r="C9" s="159"/>
      <c r="D9" s="159"/>
      <c r="E9" s="159"/>
      <c r="F9" s="159"/>
      <c r="G9" s="159"/>
      <c r="H9" s="159"/>
      <c r="I9" s="159"/>
      <c r="J9" s="159"/>
      <c r="K9" s="159"/>
      <c r="L9" s="159"/>
      <c r="M9" s="159"/>
      <c r="N9" s="159"/>
      <c r="O9" s="159"/>
      <c r="P9" s="159"/>
      <c r="Q9" s="159"/>
      <c r="R9" s="159"/>
      <c r="S9" s="159"/>
      <c r="T9" s="159"/>
      <c r="U9" s="159"/>
      <c r="V9" s="159"/>
      <c r="W9" s="159"/>
      <c r="X9" s="159"/>
      <c r="Y9" s="159"/>
      <c r="Z9" s="159"/>
    </row>
    <row r="10" spans="1:26" ht="10.5" customHeight="1">
      <c r="A10" s="159"/>
      <c r="B10" s="159"/>
      <c r="C10" s="159"/>
      <c r="D10" s="159"/>
      <c r="E10" s="159"/>
      <c r="F10" s="159"/>
      <c r="G10" s="159"/>
      <c r="H10" s="159"/>
      <c r="I10" s="159"/>
      <c r="J10" s="159"/>
      <c r="K10" s="159"/>
      <c r="L10" s="159"/>
      <c r="M10" s="159"/>
      <c r="N10" s="159"/>
      <c r="O10" s="159"/>
      <c r="P10" s="159"/>
      <c r="Q10" s="159"/>
      <c r="R10" s="159"/>
      <c r="S10" s="159"/>
      <c r="T10" s="159"/>
      <c r="U10" s="159"/>
      <c r="V10" s="159"/>
      <c r="W10" s="159"/>
      <c r="X10" s="159"/>
      <c r="Y10" s="159"/>
      <c r="Z10" s="159"/>
    </row>
    <row r="11" spans="1:26">
      <c r="A11" s="159"/>
      <c r="B11" s="159"/>
      <c r="C11" s="159"/>
      <c r="D11" s="159"/>
      <c r="E11" s="159"/>
      <c r="F11" s="159"/>
      <c r="G11" s="159"/>
      <c r="H11" s="159"/>
      <c r="I11" s="159"/>
      <c r="J11" s="159"/>
      <c r="K11" s="159"/>
      <c r="L11" s="159"/>
      <c r="M11" s="159"/>
      <c r="N11" s="159"/>
      <c r="O11" s="159"/>
      <c r="P11" s="159"/>
      <c r="Q11" s="159"/>
      <c r="R11" s="159"/>
      <c r="S11" s="159"/>
      <c r="T11" s="159"/>
      <c r="U11" s="159"/>
      <c r="V11" s="159"/>
      <c r="W11" s="159"/>
      <c r="X11" s="159"/>
      <c r="Y11" s="159"/>
      <c r="Z11" s="159"/>
    </row>
    <row r="12" spans="1:26">
      <c r="A12" s="159"/>
      <c r="B12" s="159"/>
      <c r="C12" s="159"/>
      <c r="D12" s="159"/>
      <c r="E12" s="159"/>
      <c r="F12" s="159"/>
      <c r="G12" s="159"/>
      <c r="H12" s="159"/>
      <c r="I12" s="159"/>
      <c r="J12" s="159"/>
      <c r="K12" s="159"/>
      <c r="L12" s="159"/>
      <c r="M12" s="159"/>
      <c r="N12" s="159"/>
      <c r="O12" s="159"/>
      <c r="P12" s="159"/>
      <c r="Q12" s="159"/>
      <c r="R12" s="159"/>
      <c r="S12" s="159"/>
      <c r="T12" s="159"/>
      <c r="U12" s="159"/>
      <c r="V12" s="159"/>
      <c r="W12" s="159"/>
      <c r="X12" s="159"/>
      <c r="Y12" s="159"/>
      <c r="Z12" s="159"/>
    </row>
    <row r="13" spans="1:26">
      <c r="A13" s="159"/>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row>
    <row r="14" spans="1:26">
      <c r="A14" s="159"/>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row>
    <row r="15" spans="1:26">
      <c r="A15" s="159"/>
      <c r="B15" s="159"/>
      <c r="C15" s="159"/>
      <c r="D15" s="159"/>
      <c r="E15" s="159"/>
      <c r="F15" s="159"/>
      <c r="G15" s="159"/>
      <c r="H15" s="159"/>
      <c r="I15" s="159"/>
      <c r="J15" s="159"/>
      <c r="K15" s="159"/>
      <c r="L15" s="159"/>
      <c r="M15" s="159"/>
      <c r="N15" s="159"/>
      <c r="O15" s="159"/>
      <c r="P15" s="159"/>
      <c r="Q15" s="159"/>
      <c r="R15" s="159"/>
      <c r="S15" s="159"/>
      <c r="T15" s="159"/>
      <c r="U15" s="159"/>
      <c r="V15" s="159"/>
      <c r="W15" s="159"/>
      <c r="X15" s="159"/>
      <c r="Y15" s="159"/>
      <c r="Z15" s="159"/>
    </row>
    <row r="16" spans="1:26">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row>
    <row r="17" spans="1:26" ht="10.5" customHeight="1">
      <c r="A17" s="159"/>
      <c r="B17" s="159"/>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row>
    <row r="18" spans="1:26">
      <c r="A18" s="159"/>
      <c r="B18" s="159"/>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row>
    <row r="19" spans="1:26">
      <c r="A19" s="159"/>
      <c r="B19" s="159"/>
      <c r="C19" s="159"/>
      <c r="D19" s="159"/>
      <c r="E19" s="159"/>
      <c r="F19" s="159"/>
      <c r="G19" s="159"/>
      <c r="H19" s="159"/>
      <c r="I19" s="159"/>
      <c r="J19" s="159"/>
      <c r="K19" s="159"/>
      <c r="L19" s="159"/>
      <c r="M19" s="159"/>
      <c r="N19" s="159"/>
      <c r="O19" s="159"/>
      <c r="P19" s="159"/>
      <c r="Q19" s="159"/>
      <c r="R19" s="159"/>
      <c r="S19" s="159"/>
      <c r="T19" s="159"/>
      <c r="U19" s="159"/>
      <c r="V19" s="159"/>
      <c r="W19" s="159"/>
      <c r="X19" s="159"/>
      <c r="Y19" s="159"/>
      <c r="Z19" s="159"/>
    </row>
    <row r="20" spans="1:26">
      <c r="A20" s="159"/>
      <c r="B20" s="159"/>
      <c r="C20" s="159"/>
      <c r="D20" s="159"/>
      <c r="E20" s="159"/>
      <c r="F20" s="159"/>
      <c r="G20" s="159"/>
      <c r="H20" s="159"/>
      <c r="I20" s="159"/>
      <c r="J20" s="159"/>
      <c r="K20" s="159"/>
      <c r="L20" s="159"/>
      <c r="M20" s="159"/>
      <c r="N20" s="159"/>
      <c r="O20" s="159"/>
      <c r="P20" s="159"/>
      <c r="Q20" s="159"/>
      <c r="R20" s="159"/>
      <c r="S20" s="159"/>
      <c r="T20" s="159"/>
      <c r="U20" s="159"/>
      <c r="V20" s="159"/>
      <c r="W20" s="159"/>
      <c r="X20" s="159"/>
      <c r="Y20" s="159"/>
      <c r="Z20" s="159"/>
    </row>
    <row r="21" spans="1:26">
      <c r="A21" s="159"/>
      <c r="B21" s="159"/>
      <c r="C21" s="159"/>
      <c r="D21" s="159"/>
      <c r="E21" s="159"/>
      <c r="F21" s="159"/>
      <c r="G21" s="159"/>
      <c r="H21" s="159"/>
      <c r="I21" s="159"/>
      <c r="J21" s="159"/>
      <c r="K21" s="159"/>
      <c r="L21" s="159"/>
      <c r="M21" s="159"/>
      <c r="N21" s="159"/>
      <c r="O21" s="159"/>
      <c r="P21" s="159"/>
      <c r="Q21" s="159"/>
      <c r="R21" s="159"/>
      <c r="S21" s="159"/>
      <c r="T21" s="159"/>
      <c r="U21" s="159"/>
      <c r="V21" s="159"/>
      <c r="W21" s="159"/>
      <c r="X21" s="159"/>
      <c r="Y21" s="159"/>
      <c r="Z21" s="159"/>
    </row>
    <row r="22" spans="1:26">
      <c r="A22" s="159"/>
      <c r="B22" s="159"/>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row>
    <row r="23" spans="1:26">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row>
    <row r="24" spans="1:26">
      <c r="A24" s="159"/>
      <c r="B24" s="159"/>
      <c r="C24" s="159"/>
      <c r="D24" s="159"/>
      <c r="E24" s="159"/>
      <c r="F24" s="159"/>
      <c r="G24" s="159"/>
      <c r="H24" s="159"/>
      <c r="I24" s="159"/>
      <c r="J24" s="159"/>
      <c r="K24" s="159"/>
      <c r="L24" s="159"/>
      <c r="M24" s="159"/>
      <c r="N24" s="159"/>
      <c r="O24" s="159"/>
      <c r="P24" s="159"/>
      <c r="Q24" s="159"/>
      <c r="R24" s="159"/>
      <c r="S24" s="159"/>
      <c r="T24" s="159"/>
      <c r="U24" s="159"/>
      <c r="V24" s="159"/>
      <c r="W24" s="159"/>
      <c r="X24" s="159"/>
      <c r="Y24" s="159"/>
      <c r="Z24" s="159"/>
    </row>
    <row r="25" spans="1:26">
      <c r="A25" s="159"/>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row>
    <row r="26" spans="1:26">
      <c r="A26" s="159"/>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row>
    <row r="27" spans="1:26">
      <c r="A27" s="159"/>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row>
    <row r="28" spans="1:26">
      <c r="A28" s="159"/>
      <c r="B28" s="159"/>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row>
    <row r="29" spans="1:26">
      <c r="A29" s="159"/>
      <c r="B29" s="159"/>
      <c r="C29" s="159"/>
      <c r="D29" s="159"/>
      <c r="E29" s="159"/>
      <c r="F29" s="159"/>
      <c r="G29" s="159"/>
      <c r="H29" s="159"/>
      <c r="I29" s="159"/>
      <c r="J29" s="159"/>
      <c r="K29" s="159"/>
      <c r="L29" s="159"/>
      <c r="M29" s="159"/>
      <c r="N29" s="159"/>
      <c r="O29" s="159"/>
      <c r="P29" s="159"/>
      <c r="Q29" s="159"/>
      <c r="R29" s="159"/>
      <c r="S29" s="159"/>
      <c r="T29" s="159"/>
      <c r="U29" s="159"/>
      <c r="V29" s="159"/>
      <c r="W29" s="159"/>
      <c r="X29" s="159"/>
      <c r="Y29" s="159"/>
      <c r="Z29" s="159"/>
    </row>
    <row r="30" spans="1:26">
      <c r="A30" s="159"/>
      <c r="B30" s="159"/>
      <c r="C30" s="159"/>
      <c r="D30" s="159"/>
      <c r="E30" s="159"/>
      <c r="F30" s="159"/>
      <c r="G30" s="159"/>
      <c r="H30" s="159"/>
      <c r="I30" s="159"/>
      <c r="J30" s="159"/>
      <c r="K30" s="159"/>
      <c r="L30" s="159"/>
      <c r="M30" s="159"/>
      <c r="N30" s="159"/>
      <c r="O30" s="159"/>
      <c r="P30" s="159"/>
      <c r="Q30" s="159"/>
      <c r="R30" s="159"/>
      <c r="S30" s="159"/>
      <c r="T30" s="159"/>
      <c r="U30" s="159"/>
      <c r="V30" s="159"/>
      <c r="W30" s="159"/>
      <c r="X30" s="159"/>
      <c r="Y30" s="159"/>
      <c r="Z30" s="159"/>
    </row>
    <row r="31" spans="1:26">
      <c r="A31" s="159"/>
      <c r="B31" s="159"/>
      <c r="C31" s="159"/>
      <c r="D31" s="159"/>
      <c r="E31" s="159"/>
      <c r="F31" s="159"/>
      <c r="G31" s="159"/>
      <c r="H31" s="159"/>
      <c r="I31" s="159"/>
      <c r="J31" s="159"/>
      <c r="K31" s="159"/>
      <c r="L31" s="159"/>
      <c r="M31" s="159"/>
      <c r="N31" s="159"/>
      <c r="O31" s="159"/>
      <c r="P31" s="159"/>
      <c r="Q31" s="159"/>
      <c r="R31" s="159"/>
      <c r="S31" s="159"/>
      <c r="T31" s="159"/>
      <c r="U31" s="159"/>
      <c r="V31" s="159"/>
      <c r="W31" s="159"/>
      <c r="X31" s="159"/>
      <c r="Y31" s="159"/>
      <c r="Z31" s="159"/>
    </row>
    <row r="32" spans="1:26">
      <c r="A32" s="159"/>
      <c r="B32" s="159"/>
      <c r="C32" s="159"/>
      <c r="D32" s="159"/>
      <c r="E32" s="159"/>
      <c r="F32" s="159"/>
      <c r="G32" s="159"/>
      <c r="H32" s="159"/>
      <c r="I32" s="159"/>
      <c r="J32" s="159"/>
      <c r="K32" s="159"/>
      <c r="L32" s="159"/>
      <c r="M32" s="159"/>
      <c r="N32" s="159"/>
      <c r="O32" s="159"/>
      <c r="P32" s="159"/>
      <c r="Q32" s="159"/>
      <c r="R32" s="159"/>
      <c r="S32" s="159"/>
      <c r="T32" s="159"/>
      <c r="U32" s="159"/>
      <c r="V32" s="159"/>
      <c r="W32" s="159"/>
      <c r="X32" s="159"/>
      <c r="Y32" s="159"/>
      <c r="Z32" s="159"/>
    </row>
    <row r="33" spans="1:26">
      <c r="A33" s="159"/>
      <c r="B33" s="159"/>
      <c r="C33" s="159"/>
      <c r="D33" s="159"/>
      <c r="E33" s="159"/>
      <c r="F33" s="159"/>
      <c r="G33" s="159"/>
      <c r="H33" s="159"/>
      <c r="I33" s="159"/>
      <c r="J33" s="159"/>
      <c r="K33" s="159"/>
      <c r="L33" s="159"/>
      <c r="M33" s="159"/>
      <c r="N33" s="159"/>
      <c r="O33" s="159"/>
      <c r="P33" s="159"/>
      <c r="Q33" s="159"/>
      <c r="R33" s="159"/>
      <c r="S33" s="159"/>
      <c r="T33" s="159"/>
      <c r="U33" s="159"/>
      <c r="V33" s="159"/>
      <c r="W33" s="159"/>
      <c r="X33" s="159"/>
      <c r="Y33" s="159"/>
      <c r="Z33" s="159"/>
    </row>
    <row r="34" spans="1:26">
      <c r="A34" s="159"/>
      <c r="B34" s="159"/>
      <c r="C34" s="159"/>
      <c r="D34" s="159"/>
      <c r="E34" s="159"/>
      <c r="F34" s="159"/>
      <c r="G34" s="159"/>
      <c r="H34" s="159"/>
      <c r="I34" s="159"/>
      <c r="J34" s="159"/>
      <c r="K34" s="159"/>
      <c r="L34" s="159"/>
      <c r="M34" s="159"/>
      <c r="N34" s="159"/>
      <c r="O34" s="159"/>
      <c r="P34" s="159"/>
      <c r="Q34" s="159"/>
      <c r="R34" s="159"/>
      <c r="S34" s="159"/>
      <c r="T34" s="159"/>
      <c r="U34" s="159"/>
      <c r="V34" s="159"/>
      <c r="W34" s="159"/>
      <c r="X34" s="159"/>
      <c r="Y34" s="159"/>
      <c r="Z34" s="159"/>
    </row>
    <row r="35" spans="1:26">
      <c r="A35" s="159"/>
      <c r="B35" s="159"/>
      <c r="C35" s="159"/>
      <c r="D35" s="159"/>
      <c r="E35" s="159"/>
      <c r="F35" s="159"/>
      <c r="G35" s="159"/>
      <c r="H35" s="159"/>
      <c r="I35" s="159"/>
      <c r="J35" s="159"/>
      <c r="K35" s="159"/>
      <c r="L35" s="159"/>
      <c r="M35" s="159"/>
      <c r="N35" s="159"/>
      <c r="O35" s="159"/>
      <c r="P35" s="159"/>
      <c r="Q35" s="159"/>
      <c r="R35" s="159"/>
      <c r="S35" s="159"/>
      <c r="T35" s="159"/>
      <c r="U35" s="159"/>
      <c r="V35" s="159"/>
      <c r="W35" s="159"/>
      <c r="X35" s="159"/>
      <c r="Y35" s="159"/>
      <c r="Z35" s="159"/>
    </row>
    <row r="36" spans="1:26">
      <c r="A36" s="159"/>
      <c r="B36" s="159"/>
      <c r="C36" s="159"/>
      <c r="D36" s="159"/>
      <c r="E36" s="159"/>
      <c r="F36" s="159"/>
      <c r="G36" s="159"/>
      <c r="H36" s="159"/>
      <c r="I36" s="159"/>
      <c r="J36" s="159"/>
      <c r="K36" s="159"/>
      <c r="L36" s="159"/>
      <c r="M36" s="159"/>
      <c r="N36" s="159"/>
      <c r="O36" s="159"/>
      <c r="P36" s="159"/>
      <c r="Q36" s="159"/>
      <c r="R36" s="159"/>
      <c r="S36" s="159"/>
      <c r="T36" s="159"/>
      <c r="U36" s="159"/>
      <c r="V36" s="159"/>
      <c r="W36" s="159"/>
      <c r="X36" s="159"/>
      <c r="Y36" s="159"/>
      <c r="Z36" s="159"/>
    </row>
    <row r="37" spans="1:26">
      <c r="A37" s="159"/>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row>
    <row r="38" spans="1:26">
      <c r="A38" s="159"/>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row>
    <row r="39" spans="1:26">
      <c r="A39" s="159"/>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row>
    <row r="40" spans="1:26">
      <c r="A40" s="159"/>
      <c r="B40" s="159"/>
      <c r="C40" s="159"/>
      <c r="D40" s="159"/>
      <c r="E40" s="159"/>
      <c r="F40" s="159"/>
      <c r="G40" s="159"/>
      <c r="H40" s="159"/>
      <c r="I40" s="159"/>
      <c r="J40" s="159"/>
      <c r="K40" s="159"/>
      <c r="L40" s="159"/>
      <c r="M40" s="159"/>
      <c r="N40" s="159"/>
      <c r="O40" s="159"/>
      <c r="P40" s="159"/>
      <c r="Q40" s="159"/>
      <c r="R40" s="159"/>
      <c r="S40" s="159"/>
      <c r="T40" s="159"/>
      <c r="U40" s="159"/>
      <c r="V40" s="159"/>
      <c r="W40" s="159"/>
      <c r="X40" s="159"/>
      <c r="Y40" s="159"/>
      <c r="Z40" s="159"/>
    </row>
    <row r="41" spans="1:26">
      <c r="A41" s="159"/>
      <c r="B41" s="159"/>
      <c r="C41" s="159"/>
      <c r="D41" s="159"/>
      <c r="E41" s="159"/>
      <c r="F41" s="159"/>
      <c r="G41" s="159"/>
      <c r="H41" s="159"/>
      <c r="I41" s="159"/>
      <c r="J41" s="159"/>
      <c r="K41" s="159"/>
      <c r="L41" s="159"/>
      <c r="M41" s="159"/>
      <c r="N41" s="159"/>
      <c r="O41" s="159"/>
      <c r="P41" s="159"/>
      <c r="Q41" s="159"/>
      <c r="R41" s="159"/>
      <c r="S41" s="159"/>
      <c r="T41" s="159"/>
      <c r="U41" s="159"/>
      <c r="V41" s="159"/>
      <c r="W41" s="159"/>
      <c r="X41" s="159"/>
      <c r="Y41" s="159"/>
      <c r="Z41" s="159"/>
    </row>
    <row r="42" spans="1:26">
      <c r="A42" s="159"/>
      <c r="B42" s="159"/>
      <c r="C42" s="159"/>
      <c r="D42" s="159"/>
      <c r="E42" s="159"/>
      <c r="F42" s="159"/>
      <c r="G42" s="159"/>
      <c r="H42" s="159"/>
      <c r="I42" s="159"/>
      <c r="J42" s="159"/>
      <c r="K42" s="159"/>
      <c r="L42" s="159"/>
      <c r="M42" s="159"/>
      <c r="N42" s="159"/>
      <c r="O42" s="159"/>
      <c r="P42" s="159"/>
      <c r="Q42" s="159"/>
      <c r="R42" s="159"/>
      <c r="S42" s="159"/>
      <c r="T42" s="159"/>
      <c r="U42" s="159"/>
      <c r="V42" s="159"/>
      <c r="W42" s="159"/>
      <c r="X42" s="159"/>
      <c r="Y42" s="159"/>
      <c r="Z42" s="159"/>
    </row>
    <row r="43" spans="1:26">
      <c r="A43" s="159"/>
      <c r="B43" s="159"/>
      <c r="C43" s="159"/>
      <c r="D43" s="159"/>
      <c r="E43" s="159"/>
      <c r="F43" s="159"/>
      <c r="G43" s="159"/>
      <c r="H43" s="159"/>
      <c r="I43" s="159"/>
      <c r="J43" s="159"/>
      <c r="K43" s="159"/>
      <c r="L43" s="159"/>
      <c r="M43" s="159"/>
      <c r="N43" s="159"/>
      <c r="O43" s="159"/>
      <c r="P43" s="159"/>
      <c r="Q43" s="159"/>
      <c r="R43" s="159"/>
      <c r="S43" s="159"/>
      <c r="T43" s="159"/>
      <c r="U43" s="159"/>
      <c r="V43" s="159"/>
      <c r="W43" s="159"/>
      <c r="X43" s="159"/>
      <c r="Y43" s="159"/>
      <c r="Z43" s="159"/>
    </row>
    <row r="44" spans="1:26" ht="22.5" customHeight="1">
      <c r="A44" s="159"/>
      <c r="B44" s="159"/>
      <c r="C44" s="159"/>
      <c r="D44" s="159"/>
      <c r="E44" s="159"/>
      <c r="F44" s="159"/>
      <c r="G44" s="159"/>
      <c r="H44" s="159"/>
      <c r="I44" s="159"/>
      <c r="J44" s="159"/>
      <c r="K44" s="159"/>
      <c r="L44" s="159"/>
      <c r="M44" s="159"/>
      <c r="N44" s="159"/>
      <c r="O44" s="159"/>
      <c r="P44" s="159"/>
      <c r="Q44" s="159"/>
      <c r="R44" s="159"/>
      <c r="S44" s="159"/>
      <c r="T44" s="159"/>
      <c r="U44" s="159"/>
      <c r="V44" s="159"/>
      <c r="W44" s="159"/>
      <c r="X44" s="159"/>
      <c r="Y44" s="159"/>
      <c r="Z44" s="159"/>
    </row>
    <row r="45" spans="1:26">
      <c r="A45" s="159"/>
      <c r="B45" s="159"/>
      <c r="C45" s="159"/>
      <c r="D45" s="159"/>
      <c r="E45" s="159"/>
      <c r="F45" s="159"/>
      <c r="G45" s="159"/>
      <c r="H45" s="159"/>
      <c r="I45" s="159"/>
      <c r="J45" s="159"/>
      <c r="K45" s="159"/>
      <c r="L45" s="159"/>
      <c r="M45" s="159"/>
      <c r="N45" s="159"/>
      <c r="O45" s="159"/>
      <c r="P45" s="159"/>
      <c r="Q45" s="159"/>
      <c r="R45" s="159"/>
      <c r="S45" s="159"/>
      <c r="T45" s="159"/>
      <c r="U45" s="159"/>
      <c r="V45" s="159"/>
      <c r="W45" s="159"/>
      <c r="X45" s="159"/>
      <c r="Y45" s="159"/>
      <c r="Z45" s="159"/>
    </row>
    <row r="46" spans="1:26">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row>
    <row r="47" spans="1:26">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row>
    <row r="48" spans="1:26">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row>
    <row r="49" spans="1:26">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row>
    <row r="50" spans="1:26">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row>
    <row r="51" spans="1:26">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row>
    <row r="52" spans="1:26">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row>
    <row r="53" spans="1:26">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row>
    <row r="54" spans="1:26">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row>
    <row r="55" spans="1:26">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row>
    <row r="56" spans="1:26">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row>
    <row r="57" spans="1:26">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row>
    <row r="58" spans="1:26">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row>
    <row r="59" spans="1:26">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row>
  </sheetData>
  <sheetProtection algorithmName="SHA-512" hashValue="QdfxhUBtNPoKmcjf0FbQ0OFhz/xGW2ivyVDU0rKEfpCtGI/LplT9hq6h0b+Z4zpCIutI9e2hGu0nw7CpiwUMBg==" saltValue="MpMMpjTSx93ajSTrzfGPZw==" spinCount="100000" sheet="1" objects="1" scenarios="1" selectLockedCell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330"/>
  <sheetViews>
    <sheetView zoomScaleNormal="100" workbookViewId="0">
      <selection activeCell="E3" sqref="E3:K3"/>
    </sheetView>
  </sheetViews>
  <sheetFormatPr defaultColWidth="11.42578125" defaultRowHeight="12.75"/>
  <cols>
    <col min="1" max="1" width="8.28515625" style="28" customWidth="1"/>
    <col min="2" max="2" width="6.28515625" style="28" customWidth="1"/>
    <col min="3" max="4" width="5.7109375" style="28" customWidth="1"/>
    <col min="5" max="14" width="6.28515625" style="28" customWidth="1"/>
    <col min="15" max="15" width="10.7109375" style="28" customWidth="1"/>
    <col min="16" max="17" width="5.7109375" style="28" customWidth="1"/>
    <col min="18" max="18" width="3.42578125" style="28" customWidth="1"/>
    <col min="19" max="19" width="11" style="27" customWidth="1"/>
    <col min="20" max="20" width="16.85546875" style="27" customWidth="1"/>
    <col min="21" max="42" width="11.42578125" style="27"/>
    <col min="43" max="16384" width="11.42578125" style="28"/>
  </cols>
  <sheetData>
    <row r="1" spans="1:20" ht="23.25" customHeight="1">
      <c r="A1" s="39"/>
      <c r="B1" s="86" t="s">
        <v>1</v>
      </c>
      <c r="C1" s="166"/>
      <c r="D1" s="26"/>
      <c r="E1" s="26"/>
      <c r="F1" s="26"/>
      <c r="G1" s="26"/>
      <c r="H1" s="26"/>
      <c r="I1" s="26"/>
      <c r="J1" s="26"/>
      <c r="K1" s="26"/>
      <c r="L1" s="26"/>
      <c r="M1" s="459" t="s">
        <v>2</v>
      </c>
      <c r="N1" s="460"/>
      <c r="O1" s="460"/>
      <c r="P1" s="460"/>
      <c r="Q1" s="460"/>
      <c r="R1" s="167"/>
      <c r="S1" s="168"/>
    </row>
    <row r="2" spans="1:20" ht="12" customHeight="1" thickBot="1">
      <c r="A2" s="39"/>
      <c r="B2" s="68"/>
      <c r="C2" s="68"/>
      <c r="D2" s="68"/>
      <c r="E2" s="69"/>
      <c r="F2" s="69"/>
      <c r="G2" s="69"/>
      <c r="H2" s="69"/>
      <c r="I2" s="69"/>
      <c r="J2" s="69"/>
      <c r="K2" s="69"/>
      <c r="L2" s="30"/>
      <c r="M2" s="69"/>
      <c r="N2" s="72"/>
      <c r="O2" s="72"/>
      <c r="P2" s="69"/>
      <c r="Q2" s="69"/>
      <c r="R2" s="167"/>
      <c r="S2" s="168"/>
    </row>
    <row r="3" spans="1:20" ht="15.75" customHeight="1">
      <c r="A3" s="39"/>
      <c r="B3" s="75" t="s">
        <v>3</v>
      </c>
      <c r="C3" s="75"/>
      <c r="D3" s="63"/>
      <c r="E3" s="445"/>
      <c r="F3" s="445"/>
      <c r="G3" s="445"/>
      <c r="H3" s="445"/>
      <c r="I3" s="445"/>
      <c r="J3" s="445"/>
      <c r="K3" s="445"/>
      <c r="L3" s="12"/>
      <c r="M3" s="461" t="s">
        <v>4</v>
      </c>
      <c r="N3" s="461"/>
      <c r="O3" s="29"/>
      <c r="P3" s="29"/>
      <c r="Q3" s="78" t="s">
        <v>5</v>
      </c>
      <c r="R3" s="167"/>
      <c r="S3" s="168"/>
      <c r="T3" s="468" t="s">
        <v>6</v>
      </c>
    </row>
    <row r="4" spans="1:20" ht="15.75" customHeight="1" thickBot="1">
      <c r="A4" s="39"/>
      <c r="B4" s="64"/>
      <c r="C4" s="64"/>
      <c r="D4" s="64"/>
      <c r="E4" s="446"/>
      <c r="F4" s="446"/>
      <c r="G4" s="446"/>
      <c r="H4" s="446"/>
      <c r="I4" s="446"/>
      <c r="J4" s="446"/>
      <c r="K4" s="446"/>
      <c r="L4" s="12"/>
      <c r="M4" s="462"/>
      <c r="N4" s="462"/>
      <c r="O4" s="462"/>
      <c r="P4" s="462"/>
      <c r="Q4" s="328">
        <v>1</v>
      </c>
      <c r="R4" s="169"/>
      <c r="S4" s="66"/>
      <c r="T4" s="469"/>
    </row>
    <row r="5" spans="1:20" ht="15.75" customHeight="1" thickBot="1">
      <c r="A5" s="39"/>
      <c r="B5" s="67"/>
      <c r="C5" s="67"/>
      <c r="D5" s="67"/>
      <c r="E5" s="444"/>
      <c r="F5" s="444"/>
      <c r="G5" s="444"/>
      <c r="H5" s="444"/>
      <c r="I5" s="444"/>
      <c r="J5" s="444"/>
      <c r="K5" s="444"/>
      <c r="L5" s="12"/>
      <c r="M5" s="76" t="s">
        <v>7</v>
      </c>
      <c r="N5" s="463"/>
      <c r="O5" s="463"/>
      <c r="P5" s="463"/>
      <c r="Q5" s="463"/>
      <c r="R5" s="167"/>
      <c r="S5" s="168"/>
    </row>
    <row r="6" spans="1:20" ht="15.75" customHeight="1">
      <c r="A6" s="39"/>
      <c r="B6" s="75" t="s">
        <v>8</v>
      </c>
      <c r="C6" s="75"/>
      <c r="D6" s="63"/>
      <c r="E6" s="445"/>
      <c r="F6" s="445"/>
      <c r="G6" s="445"/>
      <c r="H6" s="445"/>
      <c r="I6" s="445"/>
      <c r="J6" s="445"/>
      <c r="K6" s="445"/>
      <c r="L6" s="12"/>
      <c r="M6" s="77" t="s">
        <v>9</v>
      </c>
      <c r="N6" s="29"/>
      <c r="O6" s="29"/>
      <c r="P6" s="79" t="s">
        <v>10</v>
      </c>
      <c r="Q6" s="80" t="s">
        <v>11</v>
      </c>
      <c r="R6" s="167"/>
      <c r="S6" s="170"/>
    </row>
    <row r="7" spans="1:20" ht="15.75" customHeight="1">
      <c r="A7" s="39"/>
      <c r="B7" s="75" t="s">
        <v>12</v>
      </c>
      <c r="C7" s="75"/>
      <c r="D7" s="63"/>
      <c r="E7" s="446"/>
      <c r="F7" s="446"/>
      <c r="G7" s="446"/>
      <c r="H7" s="446"/>
      <c r="I7" s="446"/>
      <c r="J7" s="446"/>
      <c r="K7" s="446"/>
      <c r="L7" s="12"/>
      <c r="M7" s="464"/>
      <c r="N7" s="464"/>
      <c r="O7" s="464"/>
      <c r="P7" s="311"/>
      <c r="Q7" s="312"/>
      <c r="R7" s="171"/>
      <c r="S7" s="170"/>
    </row>
    <row r="8" spans="1:20" ht="15.75" customHeight="1">
      <c r="A8" s="39"/>
      <c r="B8" s="75" t="s">
        <v>13</v>
      </c>
      <c r="C8" s="75"/>
      <c r="D8" s="63"/>
      <c r="E8" s="446"/>
      <c r="F8" s="446"/>
      <c r="G8" s="446"/>
      <c r="H8" s="446"/>
      <c r="I8" s="446"/>
      <c r="J8" s="446"/>
      <c r="K8" s="446"/>
      <c r="L8" s="12"/>
      <c r="M8" s="77" t="s">
        <v>14</v>
      </c>
      <c r="N8" s="29"/>
      <c r="O8" s="29"/>
      <c r="P8" s="29"/>
      <c r="Q8" s="29"/>
      <c r="R8" s="171"/>
      <c r="S8" s="170"/>
    </row>
    <row r="9" spans="1:20" ht="15.75" customHeight="1" thickBot="1">
      <c r="A9" s="39"/>
      <c r="B9" s="71"/>
      <c r="C9" s="71"/>
      <c r="D9" s="71"/>
      <c r="E9" s="444"/>
      <c r="F9" s="444"/>
      <c r="G9" s="444"/>
      <c r="H9" s="444"/>
      <c r="I9" s="444"/>
      <c r="J9" s="444"/>
      <c r="K9" s="444"/>
      <c r="L9" s="12"/>
      <c r="M9" s="472"/>
      <c r="N9" s="472"/>
      <c r="O9" s="472"/>
      <c r="P9" s="472"/>
      <c r="Q9" s="472"/>
      <c r="R9" s="172"/>
      <c r="S9" s="173" t="s">
        <v>15</v>
      </c>
    </row>
    <row r="10" spans="1:20" ht="15.75" customHeight="1">
      <c r="A10" s="39"/>
      <c r="B10" s="75" t="s">
        <v>16</v>
      </c>
      <c r="C10" s="75"/>
      <c r="D10" s="63"/>
      <c r="E10" s="445"/>
      <c r="F10" s="445"/>
      <c r="G10" s="445"/>
      <c r="H10" s="445"/>
      <c r="I10" s="445"/>
      <c r="J10" s="445"/>
      <c r="K10" s="445"/>
      <c r="L10" s="12"/>
      <c r="M10" s="386" t="s">
        <v>17</v>
      </c>
      <c r="N10" s="38"/>
      <c r="O10" s="38"/>
      <c r="P10" s="38"/>
      <c r="Q10" s="38"/>
      <c r="R10" s="60"/>
      <c r="S10" s="170"/>
    </row>
    <row r="11" spans="1:20" ht="15.75" customHeight="1">
      <c r="A11" s="39"/>
      <c r="B11" s="64"/>
      <c r="C11" s="64"/>
      <c r="D11" s="64"/>
      <c r="E11" s="446"/>
      <c r="F11" s="446"/>
      <c r="G11" s="446"/>
      <c r="H11" s="446"/>
      <c r="I11" s="446"/>
      <c r="J11" s="446"/>
      <c r="K11" s="446"/>
      <c r="L11" s="12"/>
      <c r="M11" s="81"/>
      <c r="N11" s="38"/>
      <c r="O11" s="38"/>
      <c r="P11" s="38"/>
      <c r="Q11" s="38"/>
      <c r="R11" s="60"/>
      <c r="S11" s="170"/>
    </row>
    <row r="12" spans="1:20" ht="15.75" customHeight="1">
      <c r="A12" s="39"/>
      <c r="B12" s="70"/>
      <c r="C12" s="70"/>
      <c r="D12" s="70"/>
      <c r="E12" s="476"/>
      <c r="F12" s="476"/>
      <c r="G12" s="476"/>
      <c r="H12" s="476"/>
      <c r="I12" s="476"/>
      <c r="J12" s="476"/>
      <c r="K12" s="476"/>
      <c r="L12" s="13"/>
      <c r="M12" s="81"/>
      <c r="N12" s="60"/>
      <c r="O12" s="60"/>
      <c r="P12" s="60"/>
      <c r="Q12" s="60"/>
      <c r="R12" s="60"/>
      <c r="S12" s="170"/>
    </row>
    <row r="13" spans="1:20" ht="61.5" customHeight="1">
      <c r="A13" s="39"/>
      <c r="B13" s="85" t="s">
        <v>18</v>
      </c>
      <c r="C13" s="85"/>
      <c r="D13" s="60"/>
      <c r="E13" s="60"/>
      <c r="F13" s="65"/>
      <c r="G13" s="65"/>
      <c r="H13" s="65"/>
      <c r="I13" s="65"/>
      <c r="J13" s="65"/>
      <c r="K13" s="65"/>
      <c r="L13" s="13"/>
      <c r="N13" s="25"/>
      <c r="O13" s="25"/>
      <c r="P13" s="25"/>
      <c r="Q13" s="12"/>
      <c r="R13" s="171"/>
      <c r="S13" s="170"/>
    </row>
    <row r="14" spans="1:20" ht="15.75" customHeight="1">
      <c r="A14" s="39"/>
      <c r="B14" s="85" t="s">
        <v>19</v>
      </c>
      <c r="C14" s="85"/>
      <c r="D14" s="54"/>
      <c r="E14" s="84"/>
      <c r="F14" s="84"/>
      <c r="G14" s="84"/>
      <c r="H14" s="10"/>
      <c r="I14" s="33"/>
      <c r="J14" s="33"/>
      <c r="K14" s="33"/>
      <c r="L14" s="33"/>
      <c r="M14" s="33"/>
      <c r="N14" s="12"/>
      <c r="O14" s="34"/>
      <c r="P14" s="12"/>
      <c r="Q14" s="12"/>
      <c r="R14" s="171"/>
      <c r="S14" s="170"/>
    </row>
    <row r="15" spans="1:20" ht="5.25" customHeight="1">
      <c r="A15" s="39"/>
      <c r="B15" s="31"/>
      <c r="C15" s="31"/>
      <c r="D15" s="31"/>
      <c r="E15" s="32"/>
      <c r="F15" s="25"/>
      <c r="G15" s="25"/>
      <c r="H15" s="10"/>
      <c r="I15" s="33"/>
      <c r="J15" s="33"/>
      <c r="K15" s="33"/>
      <c r="L15" s="33"/>
      <c r="M15" s="33"/>
      <c r="N15" s="12"/>
      <c r="O15" s="34"/>
      <c r="P15" s="12"/>
      <c r="Q15" s="12"/>
      <c r="R15" s="171"/>
      <c r="S15" s="170"/>
    </row>
    <row r="16" spans="1:20" ht="15.75" customHeight="1">
      <c r="A16" s="39"/>
      <c r="B16" s="151" t="s">
        <v>20</v>
      </c>
      <c r="C16" s="470" t="s">
        <v>21</v>
      </c>
      <c r="D16" s="471"/>
      <c r="E16" s="92" t="s">
        <v>22</v>
      </c>
      <c r="F16" s="157" t="s">
        <v>23</v>
      </c>
      <c r="G16" s="158" t="s">
        <v>24</v>
      </c>
      <c r="H16" s="92" t="s">
        <v>25</v>
      </c>
      <c r="I16" s="92" t="s">
        <v>26</v>
      </c>
      <c r="J16" s="92" t="s">
        <v>27</v>
      </c>
      <c r="K16" s="92" t="s">
        <v>28</v>
      </c>
      <c r="L16" s="92" t="s">
        <v>29</v>
      </c>
      <c r="M16" s="92" t="s">
        <v>30</v>
      </c>
      <c r="N16" s="153" t="s">
        <v>31</v>
      </c>
      <c r="O16" s="92" t="s">
        <v>32</v>
      </c>
      <c r="P16" s="470" t="s">
        <v>33</v>
      </c>
      <c r="Q16" s="473"/>
      <c r="R16" s="176"/>
      <c r="S16" s="170"/>
    </row>
    <row r="17" spans="1:19" ht="15.75" customHeight="1">
      <c r="A17" s="39"/>
      <c r="B17" s="152" t="s">
        <v>34</v>
      </c>
      <c r="C17" s="155"/>
      <c r="D17" s="156"/>
      <c r="E17" s="96" t="s">
        <v>35</v>
      </c>
      <c r="F17" s="155" t="s">
        <v>35</v>
      </c>
      <c r="G17" s="156" t="s">
        <v>35</v>
      </c>
      <c r="H17" s="96" t="s">
        <v>35</v>
      </c>
      <c r="I17" s="96" t="s">
        <v>35</v>
      </c>
      <c r="J17" s="96" t="s">
        <v>35</v>
      </c>
      <c r="K17" s="96" t="s">
        <v>35</v>
      </c>
      <c r="L17" s="96" t="s">
        <v>35</v>
      </c>
      <c r="M17" s="96" t="s">
        <v>36</v>
      </c>
      <c r="N17" s="154" t="s">
        <v>37</v>
      </c>
      <c r="O17" s="96"/>
      <c r="P17" s="474" t="s">
        <v>38</v>
      </c>
      <c r="Q17" s="475"/>
      <c r="R17" s="176"/>
      <c r="S17" s="170"/>
    </row>
    <row r="18" spans="1:19" ht="15.75" customHeight="1">
      <c r="A18" s="39"/>
      <c r="B18" s="329"/>
      <c r="C18" s="199">
        <v>10</v>
      </c>
      <c r="D18" s="200" t="s">
        <v>27</v>
      </c>
      <c r="E18" s="137">
        <v>120</v>
      </c>
      <c r="F18" s="113">
        <v>8</v>
      </c>
      <c r="G18" s="114">
        <v>150</v>
      </c>
      <c r="H18" s="138">
        <v>85</v>
      </c>
      <c r="I18" s="138">
        <v>60</v>
      </c>
      <c r="J18" s="138">
        <v>120</v>
      </c>
      <c r="K18" s="138">
        <v>400</v>
      </c>
      <c r="L18" s="138">
        <v>29</v>
      </c>
      <c r="M18" s="138">
        <v>1.25</v>
      </c>
      <c r="N18" s="250">
        <v>3.3772800000000003</v>
      </c>
      <c r="O18" s="319"/>
      <c r="P18" s="457">
        <f>M18*O18</f>
        <v>0</v>
      </c>
      <c r="Q18" s="458"/>
      <c r="R18" s="176"/>
      <c r="S18" s="170"/>
    </row>
    <row r="19" spans="1:19" ht="15.75" customHeight="1">
      <c r="A19" s="39"/>
      <c r="B19" s="330"/>
      <c r="C19" s="201" t="s">
        <v>39</v>
      </c>
      <c r="D19" s="202" t="s">
        <v>40</v>
      </c>
      <c r="E19" s="97">
        <v>120</v>
      </c>
      <c r="F19" s="115">
        <v>8</v>
      </c>
      <c r="G19" s="116">
        <v>150</v>
      </c>
      <c r="H19" s="98">
        <v>85</v>
      </c>
      <c r="I19" s="98">
        <v>60</v>
      </c>
      <c r="J19" s="98">
        <v>120</v>
      </c>
      <c r="K19" s="98">
        <v>400</v>
      </c>
      <c r="L19" s="98">
        <v>29</v>
      </c>
      <c r="M19" s="98">
        <v>0.83</v>
      </c>
      <c r="N19" s="251">
        <v>3.7449397590361451</v>
      </c>
      <c r="O19" s="318"/>
      <c r="P19" s="453">
        <f>M19*O19</f>
        <v>0</v>
      </c>
      <c r="Q19" s="454"/>
      <c r="R19" s="176"/>
      <c r="S19" s="170"/>
    </row>
    <row r="20" spans="1:19" ht="15.75" customHeight="1">
      <c r="A20" s="39"/>
      <c r="B20" s="331"/>
      <c r="C20" s="203">
        <v>12</v>
      </c>
      <c r="D20" s="204" t="s">
        <v>27</v>
      </c>
      <c r="E20" s="52">
        <v>150</v>
      </c>
      <c r="F20" s="117">
        <v>10</v>
      </c>
      <c r="G20" s="118">
        <v>150</v>
      </c>
      <c r="H20" s="53">
        <v>115</v>
      </c>
      <c r="I20" s="53">
        <v>90</v>
      </c>
      <c r="J20" s="53">
        <v>120</v>
      </c>
      <c r="K20" s="53">
        <v>500</v>
      </c>
      <c r="L20" s="53">
        <v>36</v>
      </c>
      <c r="M20" s="53">
        <v>1.25</v>
      </c>
      <c r="N20" s="252">
        <v>6.019584</v>
      </c>
      <c r="O20" s="320"/>
      <c r="P20" s="447">
        <f>M20*O20</f>
        <v>0</v>
      </c>
      <c r="Q20" s="448"/>
      <c r="R20" s="176"/>
      <c r="S20" s="170"/>
    </row>
    <row r="21" spans="1:19" ht="15.75" customHeight="1">
      <c r="A21" s="39"/>
      <c r="B21" s="332"/>
      <c r="C21" s="205" t="s">
        <v>41</v>
      </c>
      <c r="D21" s="206" t="s">
        <v>40</v>
      </c>
      <c r="E21" s="58">
        <v>150</v>
      </c>
      <c r="F21" s="121">
        <v>10</v>
      </c>
      <c r="G21" s="122">
        <v>150</v>
      </c>
      <c r="H21" s="59">
        <v>115</v>
      </c>
      <c r="I21" s="59">
        <v>90</v>
      </c>
      <c r="J21" s="59">
        <v>120</v>
      </c>
      <c r="K21" s="59">
        <v>460</v>
      </c>
      <c r="L21" s="59">
        <v>36</v>
      </c>
      <c r="M21" s="59">
        <v>0.83</v>
      </c>
      <c r="N21" s="253">
        <v>6.5327349397590373</v>
      </c>
      <c r="O21" s="321"/>
      <c r="P21" s="449">
        <f>M21*O21</f>
        <v>0</v>
      </c>
      <c r="Q21" s="450"/>
      <c r="R21" s="176"/>
      <c r="S21" s="170"/>
    </row>
    <row r="22" spans="1:19" ht="15.75" customHeight="1">
      <c r="A22" s="39"/>
      <c r="B22" s="333"/>
      <c r="C22" s="207" t="s">
        <v>42</v>
      </c>
      <c r="D22" s="208" t="s">
        <v>40</v>
      </c>
      <c r="E22" s="148">
        <v>180</v>
      </c>
      <c r="F22" s="209">
        <v>10</v>
      </c>
      <c r="G22" s="210">
        <v>150</v>
      </c>
      <c r="H22" s="211">
        <v>145</v>
      </c>
      <c r="I22" s="211">
        <v>120</v>
      </c>
      <c r="J22" s="211">
        <v>150</v>
      </c>
      <c r="K22" s="211">
        <v>460</v>
      </c>
      <c r="L22" s="211">
        <v>36</v>
      </c>
      <c r="M22" s="211">
        <v>0.83</v>
      </c>
      <c r="N22" s="230">
        <v>7.0382650602409642</v>
      </c>
      <c r="O22" s="322"/>
      <c r="P22" s="457">
        <f t="shared" ref="P22:P47" si="0">M22*O22</f>
        <v>0</v>
      </c>
      <c r="Q22" s="458"/>
      <c r="R22" s="176"/>
      <c r="S22" s="170"/>
    </row>
    <row r="23" spans="1:19" ht="15.75" customHeight="1">
      <c r="A23" s="39"/>
      <c r="B23" s="334"/>
      <c r="C23" s="212">
        <v>26</v>
      </c>
      <c r="D23" s="213" t="s">
        <v>27</v>
      </c>
      <c r="E23" s="50">
        <v>180</v>
      </c>
      <c r="F23" s="119">
        <v>10</v>
      </c>
      <c r="G23" s="120">
        <v>150</v>
      </c>
      <c r="H23" s="51">
        <v>145</v>
      </c>
      <c r="I23" s="51">
        <v>120</v>
      </c>
      <c r="J23" s="51">
        <v>150</v>
      </c>
      <c r="K23" s="51">
        <v>500</v>
      </c>
      <c r="L23" s="51">
        <v>36</v>
      </c>
      <c r="M23" s="51">
        <v>1.25</v>
      </c>
      <c r="N23" s="231">
        <v>6.4786559999999991</v>
      </c>
      <c r="O23" s="314"/>
      <c r="P23" s="451">
        <f t="shared" si="0"/>
        <v>0</v>
      </c>
      <c r="Q23" s="452"/>
      <c r="R23" s="176"/>
      <c r="S23" s="170"/>
    </row>
    <row r="24" spans="1:19" ht="15.75" customHeight="1">
      <c r="A24" s="39"/>
      <c r="B24" s="334"/>
      <c r="C24" s="212">
        <v>28</v>
      </c>
      <c r="D24" s="213" t="s">
        <v>27</v>
      </c>
      <c r="E24" s="50">
        <v>180</v>
      </c>
      <c r="F24" s="119">
        <v>10</v>
      </c>
      <c r="G24" s="120">
        <v>150</v>
      </c>
      <c r="H24" s="51">
        <v>145</v>
      </c>
      <c r="I24" s="51">
        <v>120</v>
      </c>
      <c r="J24" s="51">
        <v>200</v>
      </c>
      <c r="K24" s="51">
        <v>500</v>
      </c>
      <c r="L24" s="51">
        <v>36</v>
      </c>
      <c r="M24" s="51">
        <v>1.25</v>
      </c>
      <c r="N24" s="231">
        <v>6.870336</v>
      </c>
      <c r="O24" s="314"/>
      <c r="P24" s="451">
        <f t="shared" si="0"/>
        <v>0</v>
      </c>
      <c r="Q24" s="452"/>
      <c r="R24" s="176"/>
      <c r="S24" s="170"/>
    </row>
    <row r="25" spans="1:19" ht="15.75" customHeight="1">
      <c r="A25" s="39"/>
      <c r="B25" s="334"/>
      <c r="C25" s="212" t="s">
        <v>43</v>
      </c>
      <c r="D25" s="213" t="s">
        <v>40</v>
      </c>
      <c r="E25" s="50">
        <v>180</v>
      </c>
      <c r="F25" s="119">
        <v>10</v>
      </c>
      <c r="G25" s="120">
        <v>150</v>
      </c>
      <c r="H25" s="51">
        <v>145</v>
      </c>
      <c r="I25" s="51">
        <v>120</v>
      </c>
      <c r="J25" s="51">
        <v>200</v>
      </c>
      <c r="K25" s="51">
        <v>460</v>
      </c>
      <c r="L25" s="51">
        <v>36</v>
      </c>
      <c r="M25" s="51">
        <v>0.83</v>
      </c>
      <c r="N25" s="231">
        <v>7.3037108433734943</v>
      </c>
      <c r="O25" s="314"/>
      <c r="P25" s="451">
        <f t="shared" si="0"/>
        <v>0</v>
      </c>
      <c r="Q25" s="452"/>
      <c r="R25" s="176"/>
      <c r="S25" s="170"/>
    </row>
    <row r="26" spans="1:19" ht="15.75" customHeight="1">
      <c r="A26" s="39"/>
      <c r="B26" s="334"/>
      <c r="C26" s="212">
        <v>29</v>
      </c>
      <c r="D26" s="213" t="s">
        <v>27</v>
      </c>
      <c r="E26" s="50">
        <v>180</v>
      </c>
      <c r="F26" s="119">
        <v>10</v>
      </c>
      <c r="G26" s="120">
        <v>150</v>
      </c>
      <c r="H26" s="51">
        <v>145</v>
      </c>
      <c r="I26" s="51">
        <v>120</v>
      </c>
      <c r="J26" s="51">
        <v>250</v>
      </c>
      <c r="K26" s="51">
        <v>600</v>
      </c>
      <c r="L26" s="51">
        <v>36</v>
      </c>
      <c r="M26" s="51">
        <v>1.25</v>
      </c>
      <c r="N26" s="231">
        <v>7.81</v>
      </c>
      <c r="O26" s="314"/>
      <c r="P26" s="451">
        <f t="shared" ref="P26" si="1">M26*O26</f>
        <v>0</v>
      </c>
      <c r="Q26" s="452"/>
      <c r="R26" s="176"/>
      <c r="S26" s="170"/>
    </row>
    <row r="27" spans="1:19" ht="15.75" customHeight="1">
      <c r="A27" s="39"/>
      <c r="B27" s="334"/>
      <c r="C27" s="212">
        <v>30</v>
      </c>
      <c r="D27" s="213" t="s">
        <v>27</v>
      </c>
      <c r="E27" s="50">
        <v>180</v>
      </c>
      <c r="F27" s="119">
        <v>12</v>
      </c>
      <c r="G27" s="120">
        <v>150</v>
      </c>
      <c r="H27" s="51">
        <v>145</v>
      </c>
      <c r="I27" s="51">
        <v>120</v>
      </c>
      <c r="J27" s="51">
        <v>150</v>
      </c>
      <c r="K27" s="51">
        <v>600</v>
      </c>
      <c r="L27" s="51">
        <v>36</v>
      </c>
      <c r="M27" s="51">
        <v>1.25</v>
      </c>
      <c r="N27" s="231">
        <v>10.061376000000001</v>
      </c>
      <c r="O27" s="314"/>
      <c r="P27" s="451">
        <f t="shared" si="0"/>
        <v>0</v>
      </c>
      <c r="Q27" s="452"/>
      <c r="R27" s="176"/>
      <c r="S27" s="170"/>
    </row>
    <row r="28" spans="1:19" ht="15.75" customHeight="1">
      <c r="A28" s="39"/>
      <c r="B28" s="335"/>
      <c r="C28" s="214" t="s">
        <v>44</v>
      </c>
      <c r="D28" s="215" t="s">
        <v>40</v>
      </c>
      <c r="E28" s="94">
        <v>180</v>
      </c>
      <c r="F28" s="131">
        <v>12</v>
      </c>
      <c r="G28" s="132">
        <v>150</v>
      </c>
      <c r="H28" s="95">
        <v>145</v>
      </c>
      <c r="I28" s="95">
        <v>120</v>
      </c>
      <c r="J28" s="95">
        <v>150</v>
      </c>
      <c r="K28" s="95">
        <v>460</v>
      </c>
      <c r="L28" s="95">
        <v>36</v>
      </c>
      <c r="M28" s="95">
        <v>0.83</v>
      </c>
      <c r="N28" s="232">
        <v>9.7317590361445774</v>
      </c>
      <c r="O28" s="315"/>
      <c r="P28" s="453">
        <f t="shared" si="0"/>
        <v>0</v>
      </c>
      <c r="Q28" s="454"/>
      <c r="R28" s="176"/>
      <c r="S28" s="170"/>
    </row>
    <row r="29" spans="1:19" ht="15.75" customHeight="1">
      <c r="A29" s="39"/>
      <c r="B29" s="336"/>
      <c r="C29" s="262">
        <v>31</v>
      </c>
      <c r="D29" s="263" t="s">
        <v>27</v>
      </c>
      <c r="E29" s="264">
        <v>200</v>
      </c>
      <c r="F29" s="265">
        <v>8</v>
      </c>
      <c r="G29" s="266">
        <v>150</v>
      </c>
      <c r="H29" s="261">
        <v>155</v>
      </c>
      <c r="I29" s="261">
        <v>140</v>
      </c>
      <c r="J29" s="261">
        <v>80</v>
      </c>
      <c r="K29" s="261">
        <v>400</v>
      </c>
      <c r="L29" s="261">
        <v>29</v>
      </c>
      <c r="M29" s="261">
        <v>1.25</v>
      </c>
      <c r="N29" s="267">
        <v>3.69</v>
      </c>
      <c r="O29" s="323"/>
      <c r="P29" s="455">
        <f>M29*O29</f>
        <v>0</v>
      </c>
      <c r="Q29" s="456"/>
      <c r="R29" s="176"/>
      <c r="S29" s="170"/>
    </row>
    <row r="30" spans="1:19" ht="15.75" customHeight="1">
      <c r="A30" s="39"/>
      <c r="B30" s="337"/>
      <c r="C30" s="216">
        <v>32</v>
      </c>
      <c r="D30" s="217" t="s">
        <v>27</v>
      </c>
      <c r="E30" s="62">
        <v>200</v>
      </c>
      <c r="F30" s="218">
        <v>10</v>
      </c>
      <c r="G30" s="219">
        <v>150</v>
      </c>
      <c r="H30" s="179">
        <v>155</v>
      </c>
      <c r="I30" s="179">
        <v>140</v>
      </c>
      <c r="J30" s="179">
        <v>150</v>
      </c>
      <c r="K30" s="179">
        <v>500</v>
      </c>
      <c r="L30" s="179">
        <v>36</v>
      </c>
      <c r="M30" s="179">
        <v>1.25</v>
      </c>
      <c r="N30" s="254">
        <v>6.5857919999999996</v>
      </c>
      <c r="O30" s="313"/>
      <c r="P30" s="447">
        <f t="shared" si="0"/>
        <v>0</v>
      </c>
      <c r="Q30" s="448"/>
      <c r="R30" s="176"/>
      <c r="S30" s="170"/>
    </row>
    <row r="31" spans="1:19" ht="15.75" customHeight="1">
      <c r="A31" s="39"/>
      <c r="B31" s="338"/>
      <c r="C31" s="220">
        <v>36</v>
      </c>
      <c r="D31" s="221" t="s">
        <v>27</v>
      </c>
      <c r="E31" s="56">
        <v>200</v>
      </c>
      <c r="F31" s="125">
        <v>12</v>
      </c>
      <c r="G31" s="126">
        <v>150</v>
      </c>
      <c r="H31" s="57">
        <v>155</v>
      </c>
      <c r="I31" s="57">
        <v>140</v>
      </c>
      <c r="J31" s="57">
        <v>150</v>
      </c>
      <c r="K31" s="57">
        <v>600</v>
      </c>
      <c r="L31" s="57">
        <v>36</v>
      </c>
      <c r="M31" s="57">
        <v>1.25</v>
      </c>
      <c r="N31" s="255">
        <v>10.203072000000001</v>
      </c>
      <c r="O31" s="324"/>
      <c r="P31" s="451">
        <f t="shared" si="0"/>
        <v>0</v>
      </c>
      <c r="Q31" s="452"/>
      <c r="R31" s="176"/>
      <c r="S31" s="170"/>
    </row>
    <row r="32" spans="1:19" ht="15.75" customHeight="1">
      <c r="A32" s="39"/>
      <c r="B32" s="338"/>
      <c r="C32" s="220" t="s">
        <v>45</v>
      </c>
      <c r="D32" s="221" t="s">
        <v>40</v>
      </c>
      <c r="E32" s="56">
        <v>200</v>
      </c>
      <c r="F32" s="125">
        <v>12</v>
      </c>
      <c r="G32" s="126">
        <v>150</v>
      </c>
      <c r="H32" s="57">
        <v>155</v>
      </c>
      <c r="I32" s="57">
        <v>140</v>
      </c>
      <c r="J32" s="57">
        <v>150</v>
      </c>
      <c r="K32" s="57">
        <v>460</v>
      </c>
      <c r="L32" s="57">
        <v>36</v>
      </c>
      <c r="M32" s="57">
        <v>0.83</v>
      </c>
      <c r="N32" s="255">
        <v>9.6324939759036159</v>
      </c>
      <c r="O32" s="324"/>
      <c r="P32" s="451">
        <f t="shared" si="0"/>
        <v>0</v>
      </c>
      <c r="Q32" s="452"/>
      <c r="R32" s="176"/>
      <c r="S32" s="170"/>
    </row>
    <row r="33" spans="1:19" ht="15.75" customHeight="1">
      <c r="A33" s="39"/>
      <c r="B33" s="339"/>
      <c r="C33" s="222">
        <v>38</v>
      </c>
      <c r="D33" s="223" t="s">
        <v>27</v>
      </c>
      <c r="E33" s="145">
        <v>200</v>
      </c>
      <c r="F33" s="224">
        <v>12</v>
      </c>
      <c r="G33" s="225">
        <v>150</v>
      </c>
      <c r="H33" s="146">
        <v>155</v>
      </c>
      <c r="I33" s="146">
        <v>140</v>
      </c>
      <c r="J33" s="146">
        <v>250</v>
      </c>
      <c r="K33" s="146">
        <v>600</v>
      </c>
      <c r="L33" s="146">
        <v>36</v>
      </c>
      <c r="M33" s="146">
        <v>1.25</v>
      </c>
      <c r="N33" s="256">
        <v>11.332032000000002</v>
      </c>
      <c r="O33" s="321"/>
      <c r="P33" s="466">
        <f t="shared" si="0"/>
        <v>0</v>
      </c>
      <c r="Q33" s="467"/>
      <c r="R33" s="176"/>
      <c r="S33" s="170"/>
    </row>
    <row r="34" spans="1:19" ht="15.75" customHeight="1">
      <c r="A34" s="39"/>
      <c r="B34" s="329"/>
      <c r="C34" s="199" t="s">
        <v>46</v>
      </c>
      <c r="D34" s="200" t="s">
        <v>40</v>
      </c>
      <c r="E34" s="137">
        <v>220</v>
      </c>
      <c r="F34" s="113">
        <v>10</v>
      </c>
      <c r="G34" s="114">
        <v>150</v>
      </c>
      <c r="H34" s="138">
        <v>175</v>
      </c>
      <c r="I34" s="138">
        <v>160</v>
      </c>
      <c r="J34" s="138">
        <v>150</v>
      </c>
      <c r="K34" s="138">
        <v>460</v>
      </c>
      <c r="L34" s="138">
        <v>36</v>
      </c>
      <c r="M34" s="138">
        <v>0.83</v>
      </c>
      <c r="N34" s="250">
        <v>7.3333975903614466</v>
      </c>
      <c r="O34" s="319"/>
      <c r="P34" s="457">
        <f t="shared" si="0"/>
        <v>0</v>
      </c>
      <c r="Q34" s="458"/>
      <c r="R34" s="176"/>
      <c r="S34" s="170"/>
    </row>
    <row r="35" spans="1:19" ht="15.75" customHeight="1">
      <c r="A35" s="39"/>
      <c r="B35" s="340"/>
      <c r="C35" s="226">
        <v>41</v>
      </c>
      <c r="D35" s="227" t="s">
        <v>27</v>
      </c>
      <c r="E35" s="82">
        <v>220</v>
      </c>
      <c r="F35" s="129">
        <v>8</v>
      </c>
      <c r="G35" s="130">
        <v>200</v>
      </c>
      <c r="H35" s="83">
        <v>175</v>
      </c>
      <c r="I35" s="83">
        <v>160</v>
      </c>
      <c r="J35" s="83">
        <v>150</v>
      </c>
      <c r="K35" s="83">
        <v>400</v>
      </c>
      <c r="L35" s="83">
        <v>36</v>
      </c>
      <c r="M35" s="83">
        <v>1.25</v>
      </c>
      <c r="N35" s="257">
        <v>3.3</v>
      </c>
      <c r="O35" s="317"/>
      <c r="P35" s="451">
        <f>M35*O35</f>
        <v>0</v>
      </c>
      <c r="Q35" s="452"/>
      <c r="R35" s="176"/>
      <c r="S35" s="170"/>
    </row>
    <row r="36" spans="1:19" ht="15.75" customHeight="1">
      <c r="A36" s="39"/>
      <c r="B36" s="340"/>
      <c r="C36" s="226">
        <v>43</v>
      </c>
      <c r="D36" s="227" t="s">
        <v>27</v>
      </c>
      <c r="E36" s="82">
        <v>220</v>
      </c>
      <c r="F36" s="129">
        <v>8</v>
      </c>
      <c r="G36" s="130">
        <v>150</v>
      </c>
      <c r="H36" s="83">
        <v>175</v>
      </c>
      <c r="I36" s="83">
        <v>160</v>
      </c>
      <c r="J36" s="83">
        <v>250</v>
      </c>
      <c r="K36" s="83">
        <v>500</v>
      </c>
      <c r="L36" s="83">
        <v>36</v>
      </c>
      <c r="M36" s="83">
        <v>1.25</v>
      </c>
      <c r="N36" s="257">
        <v>5.0199999999999996</v>
      </c>
      <c r="O36" s="317"/>
      <c r="P36" s="451">
        <f t="shared" ref="P36" si="2">M36*O36</f>
        <v>0</v>
      </c>
      <c r="Q36" s="452"/>
      <c r="R36" s="176"/>
      <c r="S36" s="170"/>
    </row>
    <row r="37" spans="1:19" ht="15.75" customHeight="1">
      <c r="A37" s="39"/>
      <c r="B37" s="340"/>
      <c r="C37" s="226">
        <v>44</v>
      </c>
      <c r="D37" s="227" t="s">
        <v>27</v>
      </c>
      <c r="E37" s="82">
        <v>220</v>
      </c>
      <c r="F37" s="129">
        <v>10</v>
      </c>
      <c r="G37" s="130">
        <v>150</v>
      </c>
      <c r="H37" s="83">
        <v>175</v>
      </c>
      <c r="I37" s="83">
        <v>160</v>
      </c>
      <c r="J37" s="83">
        <v>150</v>
      </c>
      <c r="K37" s="83">
        <v>500</v>
      </c>
      <c r="L37" s="83">
        <v>36</v>
      </c>
      <c r="M37" s="83">
        <v>1.25</v>
      </c>
      <c r="N37" s="257">
        <v>6.7921279999999999</v>
      </c>
      <c r="O37" s="317"/>
      <c r="P37" s="451">
        <f t="shared" si="0"/>
        <v>0</v>
      </c>
      <c r="Q37" s="452"/>
      <c r="R37" s="176"/>
      <c r="S37" s="170"/>
    </row>
    <row r="38" spans="1:19" ht="15.75" customHeight="1">
      <c r="A38" s="39"/>
      <c r="B38" s="340"/>
      <c r="C38" s="226">
        <v>46</v>
      </c>
      <c r="D38" s="227" t="s">
        <v>27</v>
      </c>
      <c r="E38" s="82">
        <v>220</v>
      </c>
      <c r="F38" s="129">
        <v>10</v>
      </c>
      <c r="G38" s="130">
        <v>150</v>
      </c>
      <c r="H38" s="83">
        <v>175</v>
      </c>
      <c r="I38" s="83">
        <v>160</v>
      </c>
      <c r="J38" s="83">
        <v>200</v>
      </c>
      <c r="K38" s="83">
        <v>500</v>
      </c>
      <c r="L38" s="83">
        <v>36</v>
      </c>
      <c r="M38" s="83">
        <v>1.25</v>
      </c>
      <c r="N38" s="257">
        <v>7.1838080000000009</v>
      </c>
      <c r="O38" s="317"/>
      <c r="P38" s="451">
        <f t="shared" si="0"/>
        <v>0</v>
      </c>
      <c r="Q38" s="452"/>
      <c r="R38" s="176"/>
      <c r="S38" s="170"/>
    </row>
    <row r="39" spans="1:19" ht="15.75" customHeight="1">
      <c r="A39" s="39"/>
      <c r="B39" s="340"/>
      <c r="C39" s="226" t="s">
        <v>47</v>
      </c>
      <c r="D39" s="227" t="s">
        <v>40</v>
      </c>
      <c r="E39" s="82">
        <v>220</v>
      </c>
      <c r="F39" s="129">
        <v>12</v>
      </c>
      <c r="G39" s="130">
        <v>150</v>
      </c>
      <c r="H39" s="83">
        <v>175</v>
      </c>
      <c r="I39" s="83">
        <v>160</v>
      </c>
      <c r="J39" s="83">
        <v>150</v>
      </c>
      <c r="K39" s="83">
        <v>460</v>
      </c>
      <c r="L39" s="83">
        <v>36</v>
      </c>
      <c r="M39" s="83">
        <v>0.83</v>
      </c>
      <c r="N39" s="257">
        <v>10.149204819277109</v>
      </c>
      <c r="O39" s="317"/>
      <c r="P39" s="451">
        <f t="shared" si="0"/>
        <v>0</v>
      </c>
      <c r="Q39" s="452"/>
      <c r="R39" s="176"/>
      <c r="S39" s="170"/>
    </row>
    <row r="40" spans="1:19" ht="15.75" customHeight="1">
      <c r="A40" s="39"/>
      <c r="B40" s="340"/>
      <c r="C40" s="226">
        <v>52</v>
      </c>
      <c r="D40" s="227" t="s">
        <v>27</v>
      </c>
      <c r="E40" s="82">
        <v>220</v>
      </c>
      <c r="F40" s="129">
        <v>12</v>
      </c>
      <c r="G40" s="130">
        <v>150</v>
      </c>
      <c r="H40" s="83">
        <v>175</v>
      </c>
      <c r="I40" s="83">
        <v>160</v>
      </c>
      <c r="J40" s="83">
        <v>150</v>
      </c>
      <c r="K40" s="83">
        <v>600</v>
      </c>
      <c r="L40" s="83">
        <v>36</v>
      </c>
      <c r="M40" s="83">
        <v>1.25</v>
      </c>
      <c r="N40" s="257">
        <v>10.443968</v>
      </c>
      <c r="O40" s="317"/>
      <c r="P40" s="451">
        <f t="shared" si="0"/>
        <v>0</v>
      </c>
      <c r="Q40" s="452"/>
      <c r="R40" s="176"/>
      <c r="S40" s="170"/>
    </row>
    <row r="41" spans="1:19" ht="15.75" customHeight="1">
      <c r="A41" s="39"/>
      <c r="B41" s="330"/>
      <c r="C41" s="201">
        <v>54</v>
      </c>
      <c r="D41" s="202" t="s">
        <v>27</v>
      </c>
      <c r="E41" s="97">
        <v>220</v>
      </c>
      <c r="F41" s="115">
        <v>12</v>
      </c>
      <c r="G41" s="116">
        <v>150</v>
      </c>
      <c r="H41" s="98">
        <v>175</v>
      </c>
      <c r="I41" s="98">
        <v>160</v>
      </c>
      <c r="J41" s="98">
        <v>250</v>
      </c>
      <c r="K41" s="98">
        <v>600</v>
      </c>
      <c r="L41" s="98">
        <v>36</v>
      </c>
      <c r="M41" s="98">
        <v>1.25</v>
      </c>
      <c r="N41" s="251">
        <v>11.572928000000001</v>
      </c>
      <c r="O41" s="318"/>
      <c r="P41" s="453">
        <f t="shared" si="0"/>
        <v>0</v>
      </c>
      <c r="Q41" s="454"/>
      <c r="R41" s="176"/>
      <c r="S41" s="170"/>
    </row>
    <row r="42" spans="1:19" ht="15.75" customHeight="1">
      <c r="A42" s="39"/>
      <c r="B42" s="340"/>
      <c r="C42" s="226">
        <v>60</v>
      </c>
      <c r="D42" s="227" t="s">
        <v>27</v>
      </c>
      <c r="E42" s="82">
        <v>270</v>
      </c>
      <c r="F42" s="129">
        <v>10</v>
      </c>
      <c r="G42" s="130">
        <v>150</v>
      </c>
      <c r="H42" s="83">
        <v>225</v>
      </c>
      <c r="I42" s="83">
        <v>210</v>
      </c>
      <c r="J42" s="83">
        <v>150</v>
      </c>
      <c r="K42" s="83">
        <v>500</v>
      </c>
      <c r="L42" s="83">
        <v>36</v>
      </c>
      <c r="M42" s="83">
        <v>1.25</v>
      </c>
      <c r="N42" s="257">
        <v>7.3991680000000004</v>
      </c>
      <c r="O42" s="317"/>
      <c r="P42" s="447">
        <f t="shared" si="0"/>
        <v>0</v>
      </c>
      <c r="Q42" s="448"/>
      <c r="R42" s="176"/>
      <c r="S42" s="170"/>
    </row>
    <row r="43" spans="1:19" ht="15.75" customHeight="1">
      <c r="A43" s="39"/>
      <c r="B43" s="338"/>
      <c r="C43" s="220" t="s">
        <v>48</v>
      </c>
      <c r="D43" s="221" t="s">
        <v>40</v>
      </c>
      <c r="E43" s="56">
        <v>270</v>
      </c>
      <c r="F43" s="125">
        <v>10</v>
      </c>
      <c r="G43" s="126">
        <v>150</v>
      </c>
      <c r="H43" s="57">
        <v>225</v>
      </c>
      <c r="I43" s="57">
        <v>210</v>
      </c>
      <c r="J43" s="57">
        <v>150</v>
      </c>
      <c r="K43" s="57">
        <v>460</v>
      </c>
      <c r="L43" s="57">
        <v>36</v>
      </c>
      <c r="M43" s="57">
        <v>0.83</v>
      </c>
      <c r="N43" s="255">
        <v>8.0140240963855423</v>
      </c>
      <c r="O43" s="324"/>
      <c r="P43" s="451">
        <f t="shared" si="0"/>
        <v>0</v>
      </c>
      <c r="Q43" s="452"/>
      <c r="R43" s="176"/>
      <c r="S43" s="170"/>
    </row>
    <row r="44" spans="1:19" ht="15.75" customHeight="1">
      <c r="A44" s="39"/>
      <c r="B44" s="338"/>
      <c r="C44" s="220">
        <v>61</v>
      </c>
      <c r="D44" s="221" t="s">
        <v>27</v>
      </c>
      <c r="E44" s="56">
        <v>270</v>
      </c>
      <c r="F44" s="125">
        <v>10</v>
      </c>
      <c r="G44" s="126">
        <v>150</v>
      </c>
      <c r="H44" s="57">
        <v>225</v>
      </c>
      <c r="I44" s="57">
        <v>210</v>
      </c>
      <c r="J44" s="57">
        <v>200</v>
      </c>
      <c r="K44" s="57">
        <v>500</v>
      </c>
      <c r="L44" s="57">
        <v>36</v>
      </c>
      <c r="M44" s="57">
        <v>1.25</v>
      </c>
      <c r="N44" s="255">
        <v>7.59</v>
      </c>
      <c r="O44" s="324"/>
      <c r="P44" s="451">
        <f t="shared" ref="P44" si="3">M44*O44</f>
        <v>0</v>
      </c>
      <c r="Q44" s="452"/>
      <c r="R44" s="176"/>
      <c r="S44" s="170"/>
    </row>
    <row r="45" spans="1:19" ht="15.75" customHeight="1">
      <c r="A45" s="39"/>
      <c r="B45" s="338"/>
      <c r="C45" s="220">
        <v>66</v>
      </c>
      <c r="D45" s="221" t="s">
        <v>27</v>
      </c>
      <c r="E45" s="56">
        <v>270</v>
      </c>
      <c r="F45" s="125">
        <v>12</v>
      </c>
      <c r="G45" s="126">
        <v>150</v>
      </c>
      <c r="H45" s="57">
        <v>225</v>
      </c>
      <c r="I45" s="57">
        <v>210</v>
      </c>
      <c r="J45" s="57">
        <v>150</v>
      </c>
      <c r="K45" s="57">
        <v>600</v>
      </c>
      <c r="L45" s="57">
        <v>36</v>
      </c>
      <c r="M45" s="57">
        <v>1.25</v>
      </c>
      <c r="N45" s="255">
        <v>11.137407999999999</v>
      </c>
      <c r="O45" s="324"/>
      <c r="P45" s="451">
        <f t="shared" si="0"/>
        <v>0</v>
      </c>
      <c r="Q45" s="452"/>
      <c r="R45" s="176"/>
      <c r="S45" s="170"/>
    </row>
    <row r="46" spans="1:19" ht="15.75" customHeight="1">
      <c r="A46" s="39"/>
      <c r="B46" s="331"/>
      <c r="C46" s="203" t="s">
        <v>49</v>
      </c>
      <c r="D46" s="204" t="s">
        <v>40</v>
      </c>
      <c r="E46" s="52">
        <v>270</v>
      </c>
      <c r="F46" s="117">
        <v>12</v>
      </c>
      <c r="G46" s="118">
        <v>150</v>
      </c>
      <c r="H46" s="53">
        <v>225</v>
      </c>
      <c r="I46" s="53">
        <v>210</v>
      </c>
      <c r="J46" s="53">
        <v>150</v>
      </c>
      <c r="K46" s="53">
        <v>460</v>
      </c>
      <c r="L46" s="53">
        <v>36</v>
      </c>
      <c r="M46" s="53">
        <v>0.83</v>
      </c>
      <c r="N46" s="252">
        <v>10.883180722891566</v>
      </c>
      <c r="O46" s="320"/>
      <c r="P46" s="451">
        <f t="shared" si="0"/>
        <v>0</v>
      </c>
      <c r="Q46" s="452"/>
      <c r="R46" s="176"/>
      <c r="S46" s="170"/>
    </row>
    <row r="47" spans="1:19" ht="15.75" customHeight="1">
      <c r="A47" s="39"/>
      <c r="B47" s="335"/>
      <c r="C47" s="214">
        <v>68</v>
      </c>
      <c r="D47" s="215" t="s">
        <v>27</v>
      </c>
      <c r="E47" s="94">
        <v>270</v>
      </c>
      <c r="F47" s="131">
        <v>12</v>
      </c>
      <c r="G47" s="132">
        <v>150</v>
      </c>
      <c r="H47" s="95">
        <v>225</v>
      </c>
      <c r="I47" s="95">
        <v>210</v>
      </c>
      <c r="J47" s="95">
        <v>250</v>
      </c>
      <c r="K47" s="95">
        <v>600</v>
      </c>
      <c r="L47" s="95">
        <v>36</v>
      </c>
      <c r="M47" s="95">
        <v>1.25</v>
      </c>
      <c r="N47" s="232">
        <v>12.266368</v>
      </c>
      <c r="O47" s="315"/>
      <c r="P47" s="453">
        <f t="shared" si="0"/>
        <v>0</v>
      </c>
      <c r="Q47" s="454"/>
      <c r="R47" s="176"/>
      <c r="S47" s="173" t="s">
        <v>15</v>
      </c>
    </row>
    <row r="48" spans="1:19" ht="15.75" customHeight="1">
      <c r="A48" s="39"/>
      <c r="B48" s="181"/>
      <c r="C48" s="177"/>
      <c r="D48" s="62"/>
      <c r="E48" s="62"/>
      <c r="F48" s="62"/>
      <c r="G48" s="179"/>
      <c r="H48" s="179"/>
      <c r="I48" s="179"/>
      <c r="J48" s="179"/>
      <c r="K48" s="179"/>
      <c r="L48" s="179"/>
      <c r="M48" s="61"/>
      <c r="N48" s="182"/>
      <c r="O48" s="182"/>
      <c r="P48" s="182"/>
      <c r="Q48" s="258"/>
      <c r="R48" s="176"/>
      <c r="S48" s="170"/>
    </row>
    <row r="49" spans="1:42" ht="5.25" customHeight="1">
      <c r="A49" s="39"/>
      <c r="B49" s="39"/>
      <c r="C49" s="39"/>
      <c r="D49" s="39"/>
      <c r="E49" s="39"/>
      <c r="F49" s="39"/>
      <c r="G49" s="39"/>
      <c r="H49" s="39"/>
      <c r="I49" s="163"/>
      <c r="J49" s="163"/>
      <c r="K49" s="164"/>
      <c r="L49" s="39"/>
      <c r="M49" s="39"/>
      <c r="N49" s="164"/>
      <c r="O49" s="165"/>
      <c r="P49" s="165"/>
      <c r="Q49" s="165"/>
      <c r="R49" s="228"/>
      <c r="S49" s="170"/>
    </row>
    <row r="50" spans="1:42" ht="15.75" customHeight="1">
      <c r="A50" s="39"/>
      <c r="B50" s="465"/>
      <c r="C50" s="465"/>
      <c r="D50" s="465"/>
      <c r="E50" s="465"/>
      <c r="F50" s="465"/>
      <c r="G50" s="465"/>
      <c r="H50" s="465"/>
      <c r="I50" s="39"/>
      <c r="J50" s="39"/>
      <c r="K50" s="39"/>
      <c r="L50" s="39"/>
      <c r="M50" s="39"/>
      <c r="N50" s="39"/>
      <c r="O50" s="39"/>
      <c r="P50" s="39"/>
      <c r="Q50" s="39"/>
      <c r="R50" s="228"/>
      <c r="S50" s="170"/>
    </row>
    <row r="51" spans="1:42" ht="22.5" customHeight="1">
      <c r="A51" s="29"/>
      <c r="B51" s="39"/>
      <c r="C51" s="39"/>
      <c r="D51" s="39"/>
      <c r="E51" s="39"/>
      <c r="F51" s="39"/>
      <c r="G51" s="39"/>
      <c r="H51" s="229"/>
      <c r="I51" s="229"/>
      <c r="J51" s="229"/>
      <c r="K51" s="30"/>
      <c r="L51" s="30"/>
      <c r="M51" s="30"/>
      <c r="N51" s="30"/>
      <c r="O51" s="30"/>
      <c r="P51" s="30"/>
      <c r="Q51" s="74"/>
      <c r="R51" s="183"/>
      <c r="AP51" s="28"/>
    </row>
    <row r="52" spans="1:42" ht="53.25" customHeight="1">
      <c r="A52" s="39"/>
      <c r="B52" s="39"/>
      <c r="C52" s="39"/>
      <c r="D52" s="39"/>
      <c r="E52" s="39"/>
      <c r="F52" s="39"/>
      <c r="G52" s="39"/>
      <c r="H52" s="229"/>
      <c r="I52" s="229"/>
      <c r="J52" s="229"/>
      <c r="K52" s="30"/>
      <c r="L52" s="30"/>
      <c r="M52" s="30"/>
      <c r="N52" s="30"/>
      <c r="O52" s="30"/>
      <c r="P52" s="30"/>
      <c r="Q52" s="74"/>
      <c r="R52" s="183"/>
      <c r="AP52" s="28"/>
    </row>
    <row r="53" spans="1:42" ht="15.75" customHeight="1">
      <c r="A53" s="39"/>
      <c r="B53" s="39"/>
      <c r="C53" s="39"/>
      <c r="D53" s="39"/>
      <c r="E53" s="39"/>
      <c r="F53" s="39"/>
      <c r="G53" s="39"/>
      <c r="H53" s="39"/>
      <c r="I53" s="39"/>
      <c r="J53" s="39"/>
      <c r="K53" s="39"/>
      <c r="L53" s="39"/>
      <c r="M53" s="39"/>
      <c r="N53" s="39"/>
      <c r="O53" s="39"/>
      <c r="P53" s="39"/>
      <c r="Q53" s="74" t="s">
        <v>50</v>
      </c>
      <c r="R53" s="183"/>
      <c r="AP53" s="28"/>
    </row>
    <row r="54" spans="1:42" s="27" customFormat="1" ht="47.25" customHeight="1">
      <c r="R54" s="194"/>
      <c r="S54" s="194"/>
    </row>
    <row r="55" spans="1:42" s="27" customFormat="1" ht="45.75" customHeight="1">
      <c r="R55" s="194"/>
      <c r="S55" s="194"/>
    </row>
    <row r="56" spans="1:42" s="27" customFormat="1" ht="15.75" customHeight="1">
      <c r="R56" s="46"/>
      <c r="S56" s="46"/>
    </row>
    <row r="57" spans="1:42" s="27" customFormat="1" ht="15.75" customHeight="1">
      <c r="R57" s="46"/>
      <c r="S57" s="46"/>
    </row>
    <row r="58" spans="1:42" s="27" customFormat="1" ht="11.25" customHeight="1">
      <c r="R58" s="46"/>
      <c r="S58" s="46"/>
    </row>
    <row r="59" spans="1:42" s="27" customFormat="1" ht="15.75" customHeight="1">
      <c r="R59" s="46"/>
      <c r="S59" s="46"/>
    </row>
    <row r="60" spans="1:42" s="27" customFormat="1">
      <c r="R60" s="46"/>
      <c r="S60" s="46"/>
    </row>
    <row r="61" spans="1:42" s="27" customFormat="1">
      <c r="R61" s="46"/>
      <c r="S61" s="46"/>
    </row>
    <row r="62" spans="1:42" s="27" customFormat="1">
      <c r="R62" s="46"/>
      <c r="S62" s="46"/>
    </row>
    <row r="63" spans="1:42" s="27" customFormat="1">
      <c r="R63" s="46"/>
      <c r="S63" s="46"/>
    </row>
    <row r="64" spans="1:42" s="27" customFormat="1">
      <c r="R64" s="168"/>
      <c r="S64" s="168"/>
    </row>
    <row r="65" spans="18:19" s="27" customFormat="1">
      <c r="R65" s="168"/>
      <c r="S65" s="168"/>
    </row>
    <row r="66" spans="18:19" s="27" customFormat="1">
      <c r="R66" s="168"/>
      <c r="S66" s="168"/>
    </row>
    <row r="67" spans="18:19" s="27" customFormat="1">
      <c r="R67" s="196"/>
      <c r="S67" s="196"/>
    </row>
    <row r="68" spans="18:19" s="27" customFormat="1">
      <c r="R68" s="168"/>
      <c r="S68" s="168"/>
    </row>
    <row r="69" spans="18:19" s="27" customFormat="1">
      <c r="R69" s="168"/>
      <c r="S69" s="168"/>
    </row>
    <row r="70" spans="18:19" s="27" customFormat="1">
      <c r="R70" s="168"/>
      <c r="S70" s="168"/>
    </row>
    <row r="71" spans="18:19" s="27" customFormat="1">
      <c r="R71" s="168"/>
      <c r="S71" s="168"/>
    </row>
    <row r="72" spans="18:19" s="27" customFormat="1">
      <c r="R72" s="168"/>
      <c r="S72" s="168"/>
    </row>
    <row r="73" spans="18:19" s="27" customFormat="1">
      <c r="R73" s="168"/>
      <c r="S73" s="168"/>
    </row>
    <row r="74" spans="18:19" s="27" customFormat="1">
      <c r="R74" s="168"/>
      <c r="S74" s="168"/>
    </row>
    <row r="75" spans="18:19" s="27" customFormat="1">
      <c r="R75" s="168"/>
      <c r="S75" s="168"/>
    </row>
    <row r="76" spans="18:19" s="27" customFormat="1">
      <c r="R76" s="168"/>
      <c r="S76" s="168"/>
    </row>
    <row r="77" spans="18:19" s="27" customFormat="1">
      <c r="R77" s="168"/>
      <c r="S77" s="168"/>
    </row>
    <row r="78" spans="18:19" s="27" customFormat="1">
      <c r="R78" s="168"/>
      <c r="S78" s="168"/>
    </row>
    <row r="79" spans="18:19" s="27" customFormat="1">
      <c r="R79" s="168"/>
      <c r="S79" s="168"/>
    </row>
    <row r="80" spans="18:19" s="27" customFormat="1">
      <c r="R80" s="168"/>
      <c r="S80" s="168"/>
    </row>
    <row r="81" spans="2:19" s="27" customFormat="1">
      <c r="R81" s="168"/>
      <c r="S81" s="168"/>
    </row>
    <row r="82" spans="2:19" s="27" customFormat="1">
      <c r="R82" s="168"/>
      <c r="S82" s="168"/>
    </row>
    <row r="83" spans="2:19" s="27" customFormat="1">
      <c r="R83" s="168"/>
      <c r="S83" s="168"/>
    </row>
    <row r="84" spans="2:19" s="27" customFormat="1">
      <c r="R84" s="168"/>
      <c r="S84" s="168"/>
    </row>
    <row r="85" spans="2:19" s="27" customFormat="1">
      <c r="R85" s="168"/>
      <c r="S85" s="168"/>
    </row>
    <row r="86" spans="2:19" s="27" customFormat="1">
      <c r="R86" s="168"/>
      <c r="S86" s="168"/>
    </row>
    <row r="87" spans="2:19" s="27" customFormat="1">
      <c r="R87" s="168"/>
      <c r="S87" s="168"/>
    </row>
    <row r="88" spans="2:19" s="27" customFormat="1">
      <c r="R88" s="168"/>
      <c r="S88" s="168"/>
    </row>
    <row r="89" spans="2:19" s="27" customFormat="1">
      <c r="R89" s="168"/>
      <c r="S89" s="168"/>
    </row>
    <row r="90" spans="2:19" s="27" customFormat="1">
      <c r="R90" s="168"/>
      <c r="S90" s="168"/>
    </row>
    <row r="91" spans="2:19" s="27" customFormat="1">
      <c r="R91" s="168"/>
      <c r="S91" s="168"/>
    </row>
    <row r="92" spans="2:19" s="27" customFormat="1">
      <c r="B92" s="28"/>
      <c r="C92" s="28"/>
      <c r="D92" s="28"/>
      <c r="E92" s="28"/>
      <c r="F92" s="28"/>
      <c r="G92" s="28"/>
      <c r="H92" s="28"/>
      <c r="I92" s="28"/>
      <c r="J92" s="28"/>
      <c r="K92" s="28"/>
      <c r="L92" s="28"/>
      <c r="M92" s="28"/>
      <c r="N92" s="28"/>
      <c r="O92" s="28"/>
      <c r="P92" s="28"/>
      <c r="Q92" s="28"/>
      <c r="R92" s="168"/>
      <c r="S92" s="168"/>
    </row>
    <row r="93" spans="2:19" s="27" customFormat="1">
      <c r="B93" s="28"/>
      <c r="C93" s="28"/>
      <c r="D93" s="28"/>
      <c r="E93" s="28"/>
      <c r="F93" s="28"/>
      <c r="G93" s="28"/>
      <c r="H93" s="28"/>
      <c r="I93" s="28"/>
      <c r="J93" s="28"/>
      <c r="K93" s="28"/>
      <c r="L93" s="28"/>
      <c r="M93" s="28"/>
      <c r="N93" s="28"/>
      <c r="O93" s="28"/>
      <c r="P93" s="28"/>
      <c r="Q93" s="28"/>
      <c r="R93" s="168"/>
      <c r="S93" s="168"/>
    </row>
    <row r="94" spans="2:19" s="27" customFormat="1">
      <c r="B94" s="28"/>
      <c r="C94" s="28"/>
      <c r="D94" s="28"/>
      <c r="E94" s="28"/>
      <c r="F94" s="28"/>
      <c r="G94" s="28"/>
      <c r="H94" s="28"/>
      <c r="I94" s="28"/>
      <c r="J94" s="28"/>
      <c r="K94" s="28"/>
      <c r="L94" s="28"/>
      <c r="M94" s="28"/>
      <c r="N94" s="28"/>
      <c r="O94" s="28"/>
      <c r="P94" s="28"/>
      <c r="Q94" s="28"/>
      <c r="R94" s="168"/>
      <c r="S94" s="168"/>
    </row>
    <row r="95" spans="2:19" s="27" customFormat="1">
      <c r="B95" s="28"/>
      <c r="C95" s="28"/>
      <c r="D95" s="28"/>
      <c r="E95" s="28"/>
      <c r="F95" s="28"/>
      <c r="G95" s="28"/>
      <c r="H95" s="28"/>
      <c r="I95" s="28"/>
      <c r="J95" s="28"/>
      <c r="K95" s="28"/>
      <c r="L95" s="28"/>
      <c r="M95" s="28"/>
      <c r="N95" s="28"/>
      <c r="O95" s="28"/>
      <c r="P95" s="28"/>
      <c r="Q95" s="28"/>
      <c r="R95" s="168"/>
      <c r="S95" s="168"/>
    </row>
    <row r="96" spans="2:19" s="27" customFormat="1">
      <c r="B96" s="28"/>
      <c r="C96" s="28"/>
      <c r="D96" s="28"/>
      <c r="E96" s="28"/>
      <c r="F96" s="28"/>
      <c r="G96" s="28"/>
      <c r="H96" s="28"/>
      <c r="I96" s="28"/>
      <c r="J96" s="28"/>
      <c r="K96" s="28"/>
      <c r="L96" s="28"/>
      <c r="M96" s="28"/>
      <c r="N96" s="28"/>
      <c r="O96" s="28"/>
      <c r="P96" s="28"/>
      <c r="Q96" s="28"/>
      <c r="R96" s="168"/>
      <c r="S96" s="168"/>
    </row>
    <row r="97" spans="2:19" s="27" customFormat="1">
      <c r="B97" s="28"/>
      <c r="C97" s="28"/>
      <c r="D97" s="28"/>
      <c r="E97" s="28"/>
      <c r="F97" s="28"/>
      <c r="G97" s="28"/>
      <c r="H97" s="28"/>
      <c r="I97" s="28"/>
      <c r="J97" s="28"/>
      <c r="K97" s="28"/>
      <c r="L97" s="28"/>
      <c r="M97" s="28"/>
      <c r="N97" s="28"/>
      <c r="O97" s="28"/>
      <c r="P97" s="28"/>
      <c r="Q97" s="28"/>
      <c r="R97" s="168"/>
      <c r="S97" s="168"/>
    </row>
    <row r="98" spans="2:19" s="27" customFormat="1">
      <c r="B98" s="28"/>
      <c r="C98" s="28"/>
      <c r="D98" s="28"/>
      <c r="E98" s="28"/>
      <c r="F98" s="28"/>
      <c r="G98" s="28"/>
      <c r="H98" s="28"/>
      <c r="I98" s="28"/>
      <c r="J98" s="28"/>
      <c r="K98" s="28"/>
      <c r="L98" s="28"/>
      <c r="M98" s="28"/>
      <c r="N98" s="28"/>
      <c r="O98" s="28"/>
      <c r="P98" s="28"/>
      <c r="Q98" s="28"/>
      <c r="R98" s="168"/>
      <c r="S98" s="168"/>
    </row>
    <row r="99" spans="2:19" s="27" customFormat="1">
      <c r="B99" s="28"/>
      <c r="C99" s="28"/>
      <c r="D99" s="28"/>
      <c r="E99" s="28"/>
      <c r="F99" s="28"/>
      <c r="G99" s="28"/>
      <c r="H99" s="28"/>
      <c r="I99" s="28"/>
      <c r="J99" s="28"/>
      <c r="K99" s="28"/>
      <c r="L99" s="28"/>
      <c r="M99" s="28"/>
      <c r="N99" s="28"/>
      <c r="O99" s="28"/>
      <c r="P99" s="28"/>
      <c r="Q99" s="28"/>
      <c r="R99" s="168"/>
      <c r="S99" s="168"/>
    </row>
    <row r="100" spans="2:19" s="27" customFormat="1">
      <c r="B100" s="28"/>
      <c r="C100" s="28"/>
      <c r="D100" s="28"/>
      <c r="E100" s="28"/>
      <c r="F100" s="28"/>
      <c r="G100" s="28"/>
      <c r="H100" s="28"/>
      <c r="I100" s="28"/>
      <c r="J100" s="28"/>
      <c r="K100" s="28"/>
      <c r="L100" s="28"/>
      <c r="M100" s="28"/>
      <c r="N100" s="28"/>
      <c r="O100" s="28"/>
      <c r="P100" s="28"/>
      <c r="Q100" s="28"/>
      <c r="R100" s="168"/>
      <c r="S100" s="168"/>
    </row>
    <row r="101" spans="2:19" s="27" customFormat="1">
      <c r="B101" s="28"/>
      <c r="C101" s="28"/>
      <c r="D101" s="28"/>
      <c r="E101" s="28"/>
      <c r="F101" s="28"/>
      <c r="G101" s="28"/>
      <c r="H101" s="28"/>
      <c r="I101" s="28"/>
      <c r="J101" s="28"/>
      <c r="K101" s="28"/>
      <c r="L101" s="28"/>
      <c r="M101" s="28"/>
      <c r="N101" s="28"/>
      <c r="O101" s="28"/>
      <c r="P101" s="28"/>
      <c r="Q101" s="28"/>
      <c r="R101" s="168"/>
      <c r="S101" s="168"/>
    </row>
    <row r="102" spans="2:19" s="27" customFormat="1">
      <c r="B102" s="28"/>
      <c r="C102" s="28"/>
      <c r="D102" s="28"/>
      <c r="E102" s="28"/>
      <c r="F102" s="28"/>
      <c r="G102" s="28"/>
      <c r="H102" s="28"/>
      <c r="I102" s="28"/>
      <c r="J102" s="28"/>
      <c r="K102" s="28"/>
      <c r="L102" s="28"/>
      <c r="M102" s="28"/>
      <c r="N102" s="28"/>
      <c r="O102" s="28"/>
      <c r="P102" s="28"/>
      <c r="Q102" s="28"/>
      <c r="R102" s="168"/>
      <c r="S102" s="168"/>
    </row>
    <row r="103" spans="2:19" s="27" customFormat="1">
      <c r="B103" s="28"/>
      <c r="C103" s="28"/>
      <c r="D103" s="28"/>
      <c r="E103" s="28"/>
      <c r="F103" s="28"/>
      <c r="G103" s="28"/>
      <c r="H103" s="28"/>
      <c r="I103" s="28"/>
      <c r="J103" s="28"/>
      <c r="K103" s="28"/>
      <c r="L103" s="28"/>
      <c r="M103" s="28"/>
      <c r="N103" s="28"/>
      <c r="O103" s="28"/>
      <c r="P103" s="28"/>
      <c r="Q103" s="28"/>
      <c r="R103" s="168"/>
      <c r="S103" s="168"/>
    </row>
    <row r="104" spans="2:19" s="27" customFormat="1">
      <c r="B104" s="28"/>
      <c r="C104" s="28"/>
      <c r="D104" s="28"/>
      <c r="E104" s="28"/>
      <c r="F104" s="28"/>
      <c r="G104" s="28"/>
      <c r="H104" s="28"/>
      <c r="I104" s="28"/>
      <c r="J104" s="28"/>
      <c r="K104" s="28"/>
      <c r="L104" s="28"/>
      <c r="M104" s="28"/>
      <c r="N104" s="28"/>
      <c r="O104" s="28"/>
      <c r="P104" s="28"/>
      <c r="Q104" s="28"/>
      <c r="R104" s="168"/>
      <c r="S104" s="168"/>
    </row>
    <row r="105" spans="2:19">
      <c r="R105" s="197"/>
      <c r="S105" s="168"/>
    </row>
    <row r="106" spans="2:19">
      <c r="R106" s="197"/>
      <c r="S106" s="168"/>
    </row>
    <row r="107" spans="2:19">
      <c r="R107" s="197"/>
      <c r="S107" s="168"/>
    </row>
    <row r="108" spans="2:19">
      <c r="R108" s="197"/>
      <c r="S108" s="168"/>
    </row>
    <row r="109" spans="2:19">
      <c r="R109" s="197"/>
      <c r="S109" s="168"/>
    </row>
    <row r="110" spans="2:19">
      <c r="R110" s="197"/>
      <c r="S110" s="168"/>
    </row>
    <row r="111" spans="2:19">
      <c r="R111" s="197"/>
      <c r="S111" s="168"/>
    </row>
    <row r="112" spans="2:19">
      <c r="R112" s="197"/>
      <c r="S112" s="168"/>
    </row>
    <row r="113" spans="18:19">
      <c r="R113" s="197"/>
      <c r="S113" s="168"/>
    </row>
    <row r="114" spans="18:19">
      <c r="R114" s="197"/>
      <c r="S114" s="168"/>
    </row>
    <row r="115" spans="18:19">
      <c r="R115" s="197"/>
      <c r="S115" s="168"/>
    </row>
    <row r="116" spans="18:19">
      <c r="R116" s="197"/>
      <c r="S116" s="168"/>
    </row>
    <row r="117" spans="18:19">
      <c r="R117" s="197"/>
      <c r="S117" s="168"/>
    </row>
    <row r="118" spans="18:19">
      <c r="R118" s="197"/>
      <c r="S118" s="168"/>
    </row>
    <row r="119" spans="18:19">
      <c r="R119" s="197"/>
      <c r="S119" s="168"/>
    </row>
    <row r="120" spans="18:19">
      <c r="R120" s="197"/>
      <c r="S120" s="168"/>
    </row>
    <row r="121" spans="18:19">
      <c r="R121" s="197"/>
      <c r="S121" s="168"/>
    </row>
    <row r="122" spans="18:19">
      <c r="R122" s="197"/>
      <c r="S122" s="168"/>
    </row>
    <row r="123" spans="18:19">
      <c r="R123" s="197"/>
      <c r="S123" s="168"/>
    </row>
    <row r="124" spans="18:19">
      <c r="R124" s="197"/>
      <c r="S124" s="168"/>
    </row>
    <row r="125" spans="18:19">
      <c r="R125" s="197"/>
      <c r="S125" s="168"/>
    </row>
    <row r="126" spans="18:19">
      <c r="R126" s="197"/>
      <c r="S126" s="168"/>
    </row>
    <row r="127" spans="18:19">
      <c r="R127" s="197"/>
      <c r="S127" s="168"/>
    </row>
    <row r="128" spans="18:19">
      <c r="R128" s="197"/>
      <c r="S128" s="168"/>
    </row>
    <row r="129" spans="18:19">
      <c r="R129" s="197"/>
      <c r="S129" s="168"/>
    </row>
    <row r="130" spans="18:19">
      <c r="R130" s="197"/>
      <c r="S130" s="168"/>
    </row>
    <row r="131" spans="18:19">
      <c r="R131" s="197"/>
      <c r="S131" s="168"/>
    </row>
    <row r="132" spans="18:19">
      <c r="R132" s="197"/>
      <c r="S132" s="168"/>
    </row>
    <row r="133" spans="18:19">
      <c r="R133" s="197"/>
      <c r="S133" s="168"/>
    </row>
    <row r="134" spans="18:19">
      <c r="R134" s="197"/>
      <c r="S134" s="168"/>
    </row>
    <row r="135" spans="18:19">
      <c r="R135" s="197"/>
      <c r="S135" s="168"/>
    </row>
    <row r="136" spans="18:19">
      <c r="R136" s="197"/>
      <c r="S136" s="168"/>
    </row>
    <row r="137" spans="18:19">
      <c r="R137" s="197"/>
      <c r="S137" s="168"/>
    </row>
    <row r="138" spans="18:19">
      <c r="R138" s="197"/>
      <c r="S138" s="168"/>
    </row>
    <row r="139" spans="18:19">
      <c r="R139" s="197"/>
      <c r="S139" s="168"/>
    </row>
    <row r="140" spans="18:19">
      <c r="R140" s="197"/>
      <c r="S140" s="168"/>
    </row>
    <row r="141" spans="18:19">
      <c r="R141" s="197"/>
      <c r="S141" s="168"/>
    </row>
    <row r="142" spans="18:19">
      <c r="R142" s="197"/>
      <c r="S142" s="168"/>
    </row>
    <row r="143" spans="18:19">
      <c r="R143" s="197"/>
      <c r="S143" s="168"/>
    </row>
    <row r="144" spans="18:19">
      <c r="R144" s="197"/>
      <c r="S144" s="168"/>
    </row>
    <row r="145" spans="18:19">
      <c r="R145" s="197"/>
      <c r="S145" s="168"/>
    </row>
    <row r="146" spans="18:19">
      <c r="R146" s="197"/>
      <c r="S146" s="168"/>
    </row>
    <row r="147" spans="18:19">
      <c r="R147" s="197"/>
      <c r="S147" s="168"/>
    </row>
    <row r="148" spans="18:19">
      <c r="R148" s="197"/>
      <c r="S148" s="168"/>
    </row>
    <row r="149" spans="18:19">
      <c r="R149" s="197"/>
      <c r="S149" s="168"/>
    </row>
    <row r="150" spans="18:19">
      <c r="R150" s="197"/>
      <c r="S150" s="168"/>
    </row>
    <row r="151" spans="18:19">
      <c r="R151" s="197"/>
      <c r="S151" s="168"/>
    </row>
    <row r="152" spans="18:19">
      <c r="R152" s="197"/>
      <c r="S152" s="168"/>
    </row>
    <row r="153" spans="18:19">
      <c r="R153" s="197"/>
      <c r="S153" s="168"/>
    </row>
    <row r="154" spans="18:19">
      <c r="R154" s="197"/>
      <c r="S154" s="168"/>
    </row>
    <row r="155" spans="18:19">
      <c r="R155" s="197"/>
      <c r="S155" s="168"/>
    </row>
    <row r="156" spans="18:19">
      <c r="R156" s="197"/>
      <c r="S156" s="168"/>
    </row>
    <row r="157" spans="18:19">
      <c r="R157" s="197"/>
      <c r="S157" s="168"/>
    </row>
    <row r="158" spans="18:19">
      <c r="R158" s="197"/>
      <c r="S158" s="168"/>
    </row>
    <row r="159" spans="18:19">
      <c r="R159" s="197"/>
      <c r="S159" s="168"/>
    </row>
    <row r="160" spans="18:19">
      <c r="R160" s="197"/>
      <c r="S160" s="168"/>
    </row>
    <row r="161" spans="18:19">
      <c r="R161" s="197"/>
      <c r="S161" s="168"/>
    </row>
    <row r="162" spans="18:19">
      <c r="R162" s="197"/>
      <c r="S162" s="168"/>
    </row>
    <row r="163" spans="18:19">
      <c r="R163" s="197"/>
      <c r="S163" s="168"/>
    </row>
    <row r="164" spans="18:19">
      <c r="R164" s="197"/>
      <c r="S164" s="168"/>
    </row>
    <row r="165" spans="18:19">
      <c r="R165" s="197"/>
      <c r="S165" s="168"/>
    </row>
    <row r="166" spans="18:19">
      <c r="R166" s="197"/>
      <c r="S166" s="168"/>
    </row>
    <row r="167" spans="18:19">
      <c r="R167" s="197"/>
      <c r="S167" s="168"/>
    </row>
    <row r="168" spans="18:19">
      <c r="R168" s="197"/>
      <c r="S168" s="168"/>
    </row>
    <row r="169" spans="18:19">
      <c r="R169" s="197"/>
      <c r="S169" s="168"/>
    </row>
    <row r="170" spans="18:19">
      <c r="R170" s="197"/>
      <c r="S170" s="168"/>
    </row>
    <row r="171" spans="18:19">
      <c r="R171" s="197"/>
      <c r="S171" s="168"/>
    </row>
    <row r="172" spans="18:19">
      <c r="R172" s="197"/>
      <c r="S172" s="168"/>
    </row>
    <row r="173" spans="18:19">
      <c r="R173" s="197"/>
      <c r="S173" s="168"/>
    </row>
    <row r="174" spans="18:19">
      <c r="R174" s="197"/>
      <c r="S174" s="168"/>
    </row>
    <row r="175" spans="18:19">
      <c r="R175" s="197"/>
      <c r="S175" s="168"/>
    </row>
    <row r="176" spans="18:19">
      <c r="R176" s="197"/>
      <c r="S176" s="168"/>
    </row>
    <row r="177" spans="18:19">
      <c r="R177" s="197"/>
      <c r="S177" s="168"/>
    </row>
    <row r="178" spans="18:19">
      <c r="R178" s="197"/>
      <c r="S178" s="168"/>
    </row>
    <row r="179" spans="18:19">
      <c r="R179" s="197"/>
      <c r="S179" s="168"/>
    </row>
    <row r="180" spans="18:19">
      <c r="R180" s="197"/>
      <c r="S180" s="168"/>
    </row>
    <row r="181" spans="18:19">
      <c r="R181" s="197"/>
      <c r="S181" s="168"/>
    </row>
    <row r="182" spans="18:19">
      <c r="R182" s="197"/>
      <c r="S182" s="168"/>
    </row>
    <row r="183" spans="18:19">
      <c r="R183" s="197"/>
      <c r="S183" s="168"/>
    </row>
    <row r="184" spans="18:19">
      <c r="R184" s="197"/>
      <c r="S184" s="168"/>
    </row>
    <row r="185" spans="18:19">
      <c r="R185" s="197"/>
      <c r="S185" s="168"/>
    </row>
    <row r="186" spans="18:19">
      <c r="R186" s="197"/>
      <c r="S186" s="168"/>
    </row>
    <row r="187" spans="18:19">
      <c r="R187" s="197"/>
      <c r="S187" s="168"/>
    </row>
    <row r="188" spans="18:19">
      <c r="R188" s="197"/>
      <c r="S188" s="168"/>
    </row>
    <row r="189" spans="18:19">
      <c r="R189" s="197"/>
      <c r="S189" s="168"/>
    </row>
    <row r="190" spans="18:19">
      <c r="R190" s="197"/>
      <c r="S190" s="168"/>
    </row>
    <row r="191" spans="18:19">
      <c r="R191" s="197"/>
      <c r="S191" s="168"/>
    </row>
    <row r="192" spans="18:19">
      <c r="R192" s="197"/>
      <c r="S192" s="168"/>
    </row>
    <row r="193" spans="18:19">
      <c r="R193" s="197"/>
      <c r="S193" s="168"/>
    </row>
    <row r="194" spans="18:19">
      <c r="R194" s="197"/>
      <c r="S194" s="168"/>
    </row>
    <row r="195" spans="18:19">
      <c r="R195" s="197"/>
      <c r="S195" s="168"/>
    </row>
    <row r="196" spans="18:19">
      <c r="R196" s="197"/>
      <c r="S196" s="168"/>
    </row>
    <row r="197" spans="18:19">
      <c r="R197" s="197"/>
      <c r="S197" s="168"/>
    </row>
    <row r="198" spans="18:19">
      <c r="R198" s="197"/>
      <c r="S198" s="168"/>
    </row>
    <row r="199" spans="18:19">
      <c r="R199" s="197"/>
      <c r="S199" s="168"/>
    </row>
    <row r="200" spans="18:19">
      <c r="R200" s="197"/>
      <c r="S200" s="168"/>
    </row>
    <row r="201" spans="18:19">
      <c r="R201" s="197"/>
      <c r="S201" s="168"/>
    </row>
    <row r="202" spans="18:19">
      <c r="R202" s="197"/>
      <c r="S202" s="168"/>
    </row>
    <row r="203" spans="18:19">
      <c r="R203" s="197"/>
      <c r="S203" s="168"/>
    </row>
    <row r="204" spans="18:19">
      <c r="R204" s="197"/>
      <c r="S204" s="168"/>
    </row>
    <row r="205" spans="18:19">
      <c r="R205" s="197"/>
      <c r="S205" s="168"/>
    </row>
    <row r="206" spans="18:19">
      <c r="R206" s="197"/>
      <c r="S206" s="168"/>
    </row>
    <row r="207" spans="18:19">
      <c r="R207" s="197"/>
      <c r="S207" s="168"/>
    </row>
    <row r="208" spans="18:19">
      <c r="R208" s="197"/>
      <c r="S208" s="168"/>
    </row>
    <row r="209" spans="18:19">
      <c r="R209" s="197"/>
      <c r="S209" s="168"/>
    </row>
    <row r="210" spans="18:19">
      <c r="R210" s="197"/>
      <c r="S210" s="168"/>
    </row>
    <row r="211" spans="18:19">
      <c r="R211" s="197"/>
      <c r="S211" s="168"/>
    </row>
    <row r="212" spans="18:19">
      <c r="R212" s="197"/>
      <c r="S212" s="168"/>
    </row>
    <row r="213" spans="18:19">
      <c r="R213" s="197"/>
      <c r="S213" s="168"/>
    </row>
    <row r="214" spans="18:19">
      <c r="R214" s="197"/>
      <c r="S214" s="168"/>
    </row>
    <row r="215" spans="18:19">
      <c r="R215" s="197"/>
      <c r="S215" s="168"/>
    </row>
    <row r="216" spans="18:19">
      <c r="R216" s="197"/>
      <c r="S216" s="168"/>
    </row>
    <row r="217" spans="18:19">
      <c r="R217" s="197"/>
      <c r="S217" s="168"/>
    </row>
    <row r="218" spans="18:19">
      <c r="R218" s="197"/>
      <c r="S218" s="168"/>
    </row>
    <row r="219" spans="18:19">
      <c r="R219" s="197"/>
      <c r="S219" s="168"/>
    </row>
    <row r="220" spans="18:19">
      <c r="R220" s="197"/>
      <c r="S220" s="168"/>
    </row>
    <row r="221" spans="18:19">
      <c r="R221" s="197"/>
      <c r="S221" s="168"/>
    </row>
    <row r="222" spans="18:19">
      <c r="R222" s="197"/>
      <c r="S222" s="168"/>
    </row>
    <row r="223" spans="18:19">
      <c r="R223" s="197"/>
      <c r="S223" s="168"/>
    </row>
    <row r="224" spans="18:19">
      <c r="R224" s="197"/>
      <c r="S224" s="168"/>
    </row>
    <row r="225" spans="18:19">
      <c r="R225" s="197"/>
      <c r="S225" s="168"/>
    </row>
    <row r="226" spans="18:19">
      <c r="R226" s="197"/>
      <c r="S226" s="168"/>
    </row>
    <row r="227" spans="18:19">
      <c r="R227" s="197"/>
      <c r="S227" s="168"/>
    </row>
    <row r="228" spans="18:19">
      <c r="R228" s="197"/>
      <c r="S228" s="168"/>
    </row>
    <row r="229" spans="18:19">
      <c r="R229" s="197"/>
      <c r="S229" s="168"/>
    </row>
    <row r="230" spans="18:19">
      <c r="R230" s="197"/>
      <c r="S230" s="168"/>
    </row>
    <row r="231" spans="18:19">
      <c r="R231" s="197"/>
      <c r="S231" s="168"/>
    </row>
    <row r="232" spans="18:19">
      <c r="R232" s="197"/>
      <c r="S232" s="168"/>
    </row>
    <row r="233" spans="18:19">
      <c r="R233" s="197"/>
      <c r="S233" s="168"/>
    </row>
    <row r="234" spans="18:19">
      <c r="R234" s="197"/>
      <c r="S234" s="168"/>
    </row>
    <row r="235" spans="18:19">
      <c r="R235" s="197"/>
      <c r="S235" s="168"/>
    </row>
    <row r="236" spans="18:19">
      <c r="R236" s="197"/>
      <c r="S236" s="168"/>
    </row>
    <row r="237" spans="18:19">
      <c r="R237" s="197"/>
      <c r="S237" s="168"/>
    </row>
    <row r="238" spans="18:19">
      <c r="R238" s="197"/>
      <c r="S238" s="168"/>
    </row>
    <row r="239" spans="18:19">
      <c r="R239" s="197"/>
      <c r="S239" s="168"/>
    </row>
    <row r="240" spans="18:19">
      <c r="R240" s="197"/>
      <c r="S240" s="168"/>
    </row>
    <row r="241" spans="18:19">
      <c r="R241" s="197"/>
      <c r="S241" s="168"/>
    </row>
    <row r="242" spans="18:19">
      <c r="R242" s="197"/>
      <c r="S242" s="168"/>
    </row>
    <row r="243" spans="18:19">
      <c r="R243" s="197"/>
      <c r="S243" s="168"/>
    </row>
    <row r="244" spans="18:19">
      <c r="R244" s="197"/>
      <c r="S244" s="168"/>
    </row>
    <row r="245" spans="18:19">
      <c r="R245" s="197"/>
      <c r="S245" s="168"/>
    </row>
    <row r="246" spans="18:19">
      <c r="R246" s="197"/>
      <c r="S246" s="168"/>
    </row>
    <row r="247" spans="18:19">
      <c r="R247" s="197"/>
      <c r="S247" s="168"/>
    </row>
    <row r="248" spans="18:19">
      <c r="R248" s="197"/>
      <c r="S248" s="168"/>
    </row>
    <row r="249" spans="18:19">
      <c r="R249" s="197"/>
      <c r="S249" s="168"/>
    </row>
    <row r="250" spans="18:19">
      <c r="R250" s="197"/>
      <c r="S250" s="168"/>
    </row>
    <row r="251" spans="18:19">
      <c r="R251" s="197"/>
      <c r="S251" s="168"/>
    </row>
    <row r="252" spans="18:19">
      <c r="R252" s="197"/>
      <c r="S252" s="168"/>
    </row>
    <row r="253" spans="18:19">
      <c r="R253" s="197"/>
      <c r="S253" s="168"/>
    </row>
    <row r="254" spans="18:19">
      <c r="R254" s="197"/>
      <c r="S254" s="168"/>
    </row>
    <row r="255" spans="18:19">
      <c r="R255" s="197"/>
      <c r="S255" s="168"/>
    </row>
    <row r="256" spans="18:19">
      <c r="R256" s="197"/>
      <c r="S256" s="168"/>
    </row>
    <row r="257" spans="18:19">
      <c r="R257" s="197"/>
      <c r="S257" s="168"/>
    </row>
    <row r="258" spans="18:19">
      <c r="R258" s="197"/>
      <c r="S258" s="168"/>
    </row>
    <row r="259" spans="18:19">
      <c r="R259" s="197"/>
      <c r="S259" s="168"/>
    </row>
    <row r="260" spans="18:19">
      <c r="R260" s="197"/>
      <c r="S260" s="168"/>
    </row>
    <row r="261" spans="18:19">
      <c r="R261" s="197"/>
      <c r="S261" s="168"/>
    </row>
    <row r="262" spans="18:19">
      <c r="R262" s="197"/>
      <c r="S262" s="168"/>
    </row>
    <row r="263" spans="18:19">
      <c r="R263" s="197"/>
      <c r="S263" s="168"/>
    </row>
    <row r="264" spans="18:19">
      <c r="R264" s="197"/>
      <c r="S264" s="168"/>
    </row>
    <row r="265" spans="18:19">
      <c r="R265" s="197"/>
      <c r="S265" s="168"/>
    </row>
    <row r="266" spans="18:19">
      <c r="R266" s="197"/>
      <c r="S266" s="168"/>
    </row>
    <row r="267" spans="18:19">
      <c r="R267" s="197"/>
      <c r="S267" s="168"/>
    </row>
    <row r="268" spans="18:19">
      <c r="R268" s="197"/>
      <c r="S268" s="168"/>
    </row>
    <row r="269" spans="18:19">
      <c r="R269" s="197"/>
      <c r="S269" s="168"/>
    </row>
    <row r="270" spans="18:19">
      <c r="R270" s="197"/>
      <c r="S270" s="168"/>
    </row>
    <row r="271" spans="18:19">
      <c r="R271" s="197"/>
      <c r="S271" s="168"/>
    </row>
    <row r="272" spans="18:19">
      <c r="R272" s="197"/>
      <c r="S272" s="168"/>
    </row>
    <row r="273" spans="18:19">
      <c r="R273" s="197"/>
      <c r="S273" s="168"/>
    </row>
    <row r="274" spans="18:19">
      <c r="R274" s="197"/>
      <c r="S274" s="168"/>
    </row>
    <row r="275" spans="18:19">
      <c r="R275" s="197"/>
      <c r="S275" s="168"/>
    </row>
    <row r="276" spans="18:19">
      <c r="R276" s="197"/>
      <c r="S276" s="168"/>
    </row>
    <row r="277" spans="18:19">
      <c r="R277" s="197"/>
      <c r="S277" s="168"/>
    </row>
    <row r="278" spans="18:19">
      <c r="R278" s="197"/>
      <c r="S278" s="168"/>
    </row>
    <row r="279" spans="18:19">
      <c r="R279" s="197"/>
      <c r="S279" s="168"/>
    </row>
    <row r="280" spans="18:19">
      <c r="R280" s="197"/>
      <c r="S280" s="168"/>
    </row>
    <row r="281" spans="18:19">
      <c r="R281" s="197"/>
      <c r="S281" s="168"/>
    </row>
    <row r="282" spans="18:19">
      <c r="R282" s="197"/>
      <c r="S282" s="168"/>
    </row>
    <row r="283" spans="18:19">
      <c r="R283" s="197"/>
      <c r="S283" s="168"/>
    </row>
    <row r="284" spans="18:19">
      <c r="R284" s="197"/>
      <c r="S284" s="168"/>
    </row>
    <row r="285" spans="18:19">
      <c r="R285" s="197"/>
      <c r="S285" s="168"/>
    </row>
    <row r="286" spans="18:19">
      <c r="R286" s="197"/>
      <c r="S286" s="168"/>
    </row>
    <row r="287" spans="18:19">
      <c r="R287" s="197"/>
      <c r="S287" s="168"/>
    </row>
    <row r="288" spans="18:19">
      <c r="R288" s="197"/>
      <c r="S288" s="168"/>
    </row>
    <row r="289" spans="18:19">
      <c r="R289" s="197"/>
      <c r="S289" s="168"/>
    </row>
    <row r="290" spans="18:19">
      <c r="R290" s="197"/>
      <c r="S290" s="168"/>
    </row>
    <row r="291" spans="18:19">
      <c r="R291" s="197"/>
      <c r="S291" s="168"/>
    </row>
    <row r="292" spans="18:19">
      <c r="R292" s="197"/>
      <c r="S292" s="168"/>
    </row>
    <row r="293" spans="18:19">
      <c r="R293" s="197"/>
      <c r="S293" s="168"/>
    </row>
    <row r="294" spans="18:19">
      <c r="R294" s="197"/>
      <c r="S294" s="168"/>
    </row>
    <row r="295" spans="18:19">
      <c r="R295" s="197"/>
      <c r="S295" s="168"/>
    </row>
    <row r="296" spans="18:19">
      <c r="R296" s="197"/>
      <c r="S296" s="168"/>
    </row>
    <row r="297" spans="18:19">
      <c r="R297" s="197"/>
      <c r="S297" s="168"/>
    </row>
    <row r="298" spans="18:19">
      <c r="R298" s="197"/>
      <c r="S298" s="168"/>
    </row>
    <row r="299" spans="18:19">
      <c r="R299" s="197"/>
      <c r="S299" s="168"/>
    </row>
    <row r="300" spans="18:19">
      <c r="R300" s="197"/>
      <c r="S300" s="168"/>
    </row>
    <row r="301" spans="18:19">
      <c r="R301" s="197"/>
      <c r="S301" s="168"/>
    </row>
    <row r="302" spans="18:19">
      <c r="R302" s="197"/>
      <c r="S302" s="168"/>
    </row>
    <row r="303" spans="18:19">
      <c r="R303" s="197"/>
      <c r="S303" s="168"/>
    </row>
    <row r="304" spans="18:19">
      <c r="R304" s="197"/>
      <c r="S304" s="168"/>
    </row>
    <row r="305" spans="18:19">
      <c r="R305" s="197"/>
      <c r="S305" s="168"/>
    </row>
    <row r="306" spans="18:19">
      <c r="R306" s="197"/>
      <c r="S306" s="168"/>
    </row>
    <row r="307" spans="18:19">
      <c r="R307" s="197"/>
      <c r="S307" s="168"/>
    </row>
    <row r="308" spans="18:19">
      <c r="R308" s="197"/>
      <c r="S308" s="168"/>
    </row>
    <row r="309" spans="18:19">
      <c r="R309" s="197"/>
      <c r="S309" s="168"/>
    </row>
    <row r="310" spans="18:19">
      <c r="R310" s="197"/>
      <c r="S310" s="168"/>
    </row>
    <row r="311" spans="18:19">
      <c r="R311" s="197"/>
      <c r="S311" s="168"/>
    </row>
    <row r="312" spans="18:19">
      <c r="R312" s="197"/>
      <c r="S312" s="168"/>
    </row>
    <row r="313" spans="18:19">
      <c r="R313" s="197"/>
      <c r="S313" s="168"/>
    </row>
    <row r="314" spans="18:19">
      <c r="R314" s="197"/>
      <c r="S314" s="168"/>
    </row>
    <row r="315" spans="18:19">
      <c r="R315" s="197"/>
      <c r="S315" s="168"/>
    </row>
    <row r="316" spans="18:19">
      <c r="R316" s="197"/>
      <c r="S316" s="168"/>
    </row>
    <row r="317" spans="18:19">
      <c r="R317" s="197"/>
      <c r="S317" s="168"/>
    </row>
    <row r="318" spans="18:19">
      <c r="R318" s="197"/>
      <c r="S318" s="168"/>
    </row>
    <row r="319" spans="18:19">
      <c r="R319" s="197"/>
      <c r="S319" s="168"/>
    </row>
    <row r="320" spans="18:19">
      <c r="R320" s="197"/>
      <c r="S320" s="168"/>
    </row>
    <row r="321" spans="18:19">
      <c r="R321" s="197"/>
      <c r="S321" s="168"/>
    </row>
    <row r="322" spans="18:19">
      <c r="R322" s="197"/>
      <c r="S322" s="168"/>
    </row>
    <row r="323" spans="18:19">
      <c r="R323" s="197"/>
      <c r="S323" s="168"/>
    </row>
    <row r="324" spans="18:19">
      <c r="R324" s="197"/>
      <c r="S324" s="168"/>
    </row>
    <row r="325" spans="18:19">
      <c r="R325" s="197"/>
      <c r="S325" s="168"/>
    </row>
    <row r="326" spans="18:19">
      <c r="R326" s="197"/>
      <c r="S326" s="168"/>
    </row>
    <row r="327" spans="18:19">
      <c r="R327" s="197"/>
      <c r="S327" s="168"/>
    </row>
    <row r="328" spans="18:19">
      <c r="R328" s="197"/>
      <c r="S328" s="168"/>
    </row>
    <row r="329" spans="18:19">
      <c r="R329" s="197"/>
      <c r="S329" s="168"/>
    </row>
    <row r="330" spans="18:19">
      <c r="R330" s="197"/>
      <c r="S330" s="168"/>
    </row>
  </sheetData>
  <sheetProtection algorithmName="SHA-512" hashValue="G+9vzmpAXiFpt2opsWbCoN/yR2bZUyawyC2z0TACMqvYOuzgCOdWVzJCHctHtl8bvs//yCilDR6HXmCweFrwdg==" saltValue="fCmXKA7y9cvbd584Khhxrw==" spinCount="100000" sheet="1" objects="1" scenarios="1" selectLockedCells="1"/>
  <mergeCells count="51">
    <mergeCell ref="T3:T4"/>
    <mergeCell ref="C16:D16"/>
    <mergeCell ref="P23:Q23"/>
    <mergeCell ref="P24:Q24"/>
    <mergeCell ref="P25:Q25"/>
    <mergeCell ref="M9:Q9"/>
    <mergeCell ref="P16:Q16"/>
    <mergeCell ref="P17:Q17"/>
    <mergeCell ref="P18:Q18"/>
    <mergeCell ref="P19:Q19"/>
    <mergeCell ref="E9:K9"/>
    <mergeCell ref="E10:K10"/>
    <mergeCell ref="E11:K11"/>
    <mergeCell ref="E12:K12"/>
    <mergeCell ref="E3:K3"/>
    <mergeCell ref="E4:K4"/>
    <mergeCell ref="P32:Q32"/>
    <mergeCell ref="P33:Q33"/>
    <mergeCell ref="P43:Q43"/>
    <mergeCell ref="P46:Q46"/>
    <mergeCell ref="P44:Q44"/>
    <mergeCell ref="P45:Q45"/>
    <mergeCell ref="P38:Q38"/>
    <mergeCell ref="B50:H50"/>
    <mergeCell ref="P47:Q47"/>
    <mergeCell ref="P34:Q34"/>
    <mergeCell ref="P37:Q37"/>
    <mergeCell ref="P39:Q39"/>
    <mergeCell ref="P40:Q40"/>
    <mergeCell ref="P41:Q41"/>
    <mergeCell ref="M1:Q1"/>
    <mergeCell ref="M3:N3"/>
    <mergeCell ref="M4:P4"/>
    <mergeCell ref="N5:Q5"/>
    <mergeCell ref="M7:O7"/>
    <mergeCell ref="E5:K5"/>
    <mergeCell ref="E6:K6"/>
    <mergeCell ref="E7:K7"/>
    <mergeCell ref="E8:K8"/>
    <mergeCell ref="P42:Q42"/>
    <mergeCell ref="P20:Q20"/>
    <mergeCell ref="P21:Q21"/>
    <mergeCell ref="P27:Q27"/>
    <mergeCell ref="P28:Q28"/>
    <mergeCell ref="P30:Q30"/>
    <mergeCell ref="P29:Q29"/>
    <mergeCell ref="P35:Q35"/>
    <mergeCell ref="P36:Q36"/>
    <mergeCell ref="P26:Q26"/>
    <mergeCell ref="P22:Q22"/>
    <mergeCell ref="P31:Q31"/>
  </mergeCells>
  <conditionalFormatting sqref="F48">
    <cfRule type="cellIs" dxfId="62" priority="8" stopIfTrue="1" operator="equal">
      <formula>0</formula>
    </cfRule>
    <cfRule type="cellIs" dxfId="61" priority="9" stopIfTrue="1" operator="notBetween">
      <formula>#REF!</formula>
      <formula>#REF!</formula>
    </cfRule>
  </conditionalFormatting>
  <conditionalFormatting sqref="G19:G47">
    <cfRule type="cellIs" dxfId="60" priority="12" stopIfTrue="1" operator="equal">
      <formula>0</formula>
    </cfRule>
    <cfRule type="cellIs" dxfId="59" priority="13" stopIfTrue="1" operator="notBetween">
      <formula>#REF!</formula>
      <formula>#REF!</formula>
    </cfRule>
  </conditionalFormatting>
  <conditionalFormatting sqref="L48">
    <cfRule type="expression" dxfId="58" priority="10" stopIfTrue="1">
      <formula>AND(L48&gt;0,L48&lt;#REF!)</formula>
    </cfRule>
  </conditionalFormatting>
  <conditionalFormatting sqref="M19:M47">
    <cfRule type="expression" dxfId="57" priority="14" stopIfTrue="1">
      <formula>AND(M19&gt;0,M19&lt;#REF!)</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48" xr:uid="{00000000-0002-0000-01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M18:M47" xr:uid="{00000000-0002-0000-0100-000001000000}"/>
  </dataValidations>
  <hyperlinks>
    <hyperlink ref="T3:T4" location="STARTSEITE!A1" display="zurück zur Startseite" xr:uid="{00000000-0004-0000-0100-000000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334"/>
  <sheetViews>
    <sheetView zoomScaleNormal="100" workbookViewId="0">
      <selection activeCell="E3" sqref="E3:R3"/>
    </sheetView>
  </sheetViews>
  <sheetFormatPr defaultColWidth="11.42578125" defaultRowHeight="12.75"/>
  <cols>
    <col min="1" max="1" width="8.28515625" style="28" customWidth="1"/>
    <col min="2" max="2" width="6.28515625" style="28" customWidth="1"/>
    <col min="3" max="4" width="5.7109375" style="28" customWidth="1"/>
    <col min="5" max="7" width="6.28515625" style="28" customWidth="1"/>
    <col min="8" max="22" width="2.140625" style="28" customWidth="1"/>
    <col min="23" max="24" width="6.28515625" style="28" customWidth="1"/>
    <col min="25" max="25" width="10.7109375" style="28" customWidth="1"/>
    <col min="26" max="27" width="5.7109375" style="28" customWidth="1"/>
    <col min="28" max="28" width="3.42578125" style="28" customWidth="1"/>
    <col min="29" max="29" width="11" style="27" customWidth="1"/>
    <col min="30" max="30" width="16.85546875" style="27" customWidth="1"/>
    <col min="31" max="52" width="11.42578125" style="27"/>
    <col min="53" max="16384" width="11.42578125" style="28"/>
  </cols>
  <sheetData>
    <row r="1" spans="1:30" ht="23.25" customHeight="1">
      <c r="A1" s="39"/>
      <c r="B1" s="86" t="s">
        <v>1</v>
      </c>
      <c r="C1" s="166"/>
      <c r="D1" s="26"/>
      <c r="E1" s="26"/>
      <c r="F1" s="26"/>
      <c r="G1" s="26"/>
      <c r="H1" s="26"/>
      <c r="I1" s="26"/>
      <c r="J1" s="26"/>
      <c r="K1" s="26"/>
      <c r="L1" s="26"/>
      <c r="M1" s="26"/>
      <c r="N1" s="26"/>
      <c r="O1" s="26"/>
      <c r="P1" s="26"/>
      <c r="Q1" s="26"/>
      <c r="R1" s="26"/>
      <c r="S1" s="26"/>
      <c r="T1" s="26"/>
      <c r="U1" s="26"/>
      <c r="V1" s="26"/>
      <c r="W1" s="459" t="s">
        <v>2</v>
      </c>
      <c r="X1" s="460"/>
      <c r="Y1" s="460"/>
      <c r="Z1" s="460"/>
      <c r="AA1" s="460"/>
      <c r="AB1" s="167"/>
      <c r="AC1" s="168"/>
    </row>
    <row r="2" spans="1:30" ht="12" customHeight="1" thickBot="1">
      <c r="A2" s="39"/>
      <c r="B2" s="68"/>
      <c r="C2" s="68"/>
      <c r="D2" s="68"/>
      <c r="E2" s="69"/>
      <c r="F2" s="69"/>
      <c r="G2" s="69"/>
      <c r="H2" s="69"/>
      <c r="I2" s="69"/>
      <c r="J2" s="69"/>
      <c r="K2" s="69"/>
      <c r="L2" s="69"/>
      <c r="M2" s="69"/>
      <c r="N2" s="69"/>
      <c r="O2" s="69"/>
      <c r="P2" s="69"/>
      <c r="Q2" s="69"/>
      <c r="R2" s="69"/>
      <c r="S2" s="30"/>
      <c r="T2" s="30"/>
      <c r="U2" s="30"/>
      <c r="V2" s="30"/>
      <c r="W2" s="69"/>
      <c r="X2" s="72"/>
      <c r="Y2" s="72"/>
      <c r="Z2" s="69"/>
      <c r="AA2" s="69"/>
      <c r="AB2" s="167"/>
      <c r="AC2" s="168"/>
    </row>
    <row r="3" spans="1:30" ht="15.75" customHeight="1">
      <c r="A3" s="39"/>
      <c r="B3" s="75" t="s">
        <v>3</v>
      </c>
      <c r="C3" s="75"/>
      <c r="D3" s="63"/>
      <c r="E3" s="445"/>
      <c r="F3" s="445"/>
      <c r="G3" s="445"/>
      <c r="H3" s="445"/>
      <c r="I3" s="445"/>
      <c r="J3" s="445"/>
      <c r="K3" s="445"/>
      <c r="L3" s="445"/>
      <c r="M3" s="445"/>
      <c r="N3" s="445"/>
      <c r="O3" s="445"/>
      <c r="P3" s="445"/>
      <c r="Q3" s="445"/>
      <c r="R3" s="445"/>
      <c r="S3" s="12"/>
      <c r="T3" s="12"/>
      <c r="U3" s="12"/>
      <c r="V3" s="12"/>
      <c r="W3" s="461" t="s">
        <v>4</v>
      </c>
      <c r="X3" s="461"/>
      <c r="Y3" s="29"/>
      <c r="Z3" s="29"/>
      <c r="AA3" s="78" t="s">
        <v>5</v>
      </c>
      <c r="AB3" s="167"/>
      <c r="AC3" s="168"/>
      <c r="AD3" s="468" t="s">
        <v>6</v>
      </c>
    </row>
    <row r="4" spans="1:30" ht="15.75" customHeight="1" thickBot="1">
      <c r="A4" s="39"/>
      <c r="B4" s="64"/>
      <c r="C4" s="64"/>
      <c r="D4" s="64"/>
      <c r="E4" s="446"/>
      <c r="F4" s="446"/>
      <c r="G4" s="446"/>
      <c r="H4" s="446"/>
      <c r="I4" s="446"/>
      <c r="J4" s="446"/>
      <c r="K4" s="446"/>
      <c r="L4" s="446"/>
      <c r="M4" s="446"/>
      <c r="N4" s="446"/>
      <c r="O4" s="446"/>
      <c r="P4" s="446"/>
      <c r="Q4" s="446"/>
      <c r="R4" s="446"/>
      <c r="S4" s="12"/>
      <c r="T4" s="12"/>
      <c r="U4" s="12"/>
      <c r="V4" s="12"/>
      <c r="W4" s="462"/>
      <c r="X4" s="462"/>
      <c r="Y4" s="462"/>
      <c r="Z4" s="462"/>
      <c r="AA4" s="328"/>
      <c r="AB4" s="169"/>
      <c r="AC4" s="66"/>
      <c r="AD4" s="469"/>
    </row>
    <row r="5" spans="1:30" ht="15.75" customHeight="1" thickBot="1">
      <c r="A5" s="39"/>
      <c r="B5" s="67"/>
      <c r="C5" s="67"/>
      <c r="D5" s="67"/>
      <c r="E5" s="444"/>
      <c r="F5" s="444"/>
      <c r="G5" s="444"/>
      <c r="H5" s="444"/>
      <c r="I5" s="444"/>
      <c r="J5" s="444"/>
      <c r="K5" s="444"/>
      <c r="L5" s="444"/>
      <c r="M5" s="444"/>
      <c r="N5" s="444"/>
      <c r="O5" s="444"/>
      <c r="P5" s="444"/>
      <c r="Q5" s="444"/>
      <c r="R5" s="444"/>
      <c r="S5" s="12"/>
      <c r="T5" s="12"/>
      <c r="U5" s="12"/>
      <c r="V5" s="12"/>
      <c r="W5" s="76" t="s">
        <v>7</v>
      </c>
      <c r="X5" s="463"/>
      <c r="Y5" s="463"/>
      <c r="Z5" s="463"/>
      <c r="AA5" s="463"/>
      <c r="AB5" s="167"/>
      <c r="AC5" s="168"/>
    </row>
    <row r="6" spans="1:30" ht="15.75" customHeight="1">
      <c r="A6" s="39"/>
      <c r="B6" s="75" t="s">
        <v>8</v>
      </c>
      <c r="C6" s="75"/>
      <c r="D6" s="63"/>
      <c r="E6" s="445"/>
      <c r="F6" s="445"/>
      <c r="G6" s="445"/>
      <c r="H6" s="445"/>
      <c r="I6" s="445"/>
      <c r="J6" s="445"/>
      <c r="K6" s="445"/>
      <c r="L6" s="445"/>
      <c r="M6" s="445"/>
      <c r="N6" s="445"/>
      <c r="O6" s="445"/>
      <c r="P6" s="445"/>
      <c r="Q6" s="445"/>
      <c r="R6" s="445"/>
      <c r="S6" s="12"/>
      <c r="T6" s="12"/>
      <c r="U6" s="12"/>
      <c r="V6" s="12"/>
      <c r="W6" s="77" t="s">
        <v>9</v>
      </c>
      <c r="X6" s="29"/>
      <c r="Y6" s="29"/>
      <c r="Z6" s="79" t="s">
        <v>10</v>
      </c>
      <c r="AA6" s="80" t="s">
        <v>11</v>
      </c>
      <c r="AB6" s="167"/>
      <c r="AC6" s="170"/>
    </row>
    <row r="7" spans="1:30" ht="15.75" customHeight="1">
      <c r="A7" s="39"/>
      <c r="B7" s="75" t="s">
        <v>12</v>
      </c>
      <c r="C7" s="75"/>
      <c r="D7" s="63"/>
      <c r="E7" s="446"/>
      <c r="F7" s="446"/>
      <c r="G7" s="446"/>
      <c r="H7" s="446"/>
      <c r="I7" s="446"/>
      <c r="J7" s="446"/>
      <c r="K7" s="446"/>
      <c r="L7" s="446"/>
      <c r="M7" s="446"/>
      <c r="N7" s="446"/>
      <c r="O7" s="446"/>
      <c r="P7" s="446"/>
      <c r="Q7" s="446"/>
      <c r="R7" s="446"/>
      <c r="S7" s="12"/>
      <c r="T7" s="12"/>
      <c r="U7" s="12"/>
      <c r="V7" s="12"/>
      <c r="W7" s="464"/>
      <c r="X7" s="464"/>
      <c r="Y7" s="464"/>
      <c r="Z7" s="311"/>
      <c r="AA7" s="312"/>
      <c r="AB7" s="171"/>
      <c r="AC7" s="170"/>
    </row>
    <row r="8" spans="1:30" ht="15.75" customHeight="1">
      <c r="A8" s="39"/>
      <c r="B8" s="75" t="s">
        <v>13</v>
      </c>
      <c r="C8" s="75"/>
      <c r="D8" s="63"/>
      <c r="E8" s="446"/>
      <c r="F8" s="446"/>
      <c r="G8" s="446"/>
      <c r="H8" s="446"/>
      <c r="I8" s="446"/>
      <c r="J8" s="446"/>
      <c r="K8" s="446"/>
      <c r="L8" s="446"/>
      <c r="M8" s="446"/>
      <c r="N8" s="446"/>
      <c r="O8" s="446"/>
      <c r="P8" s="446"/>
      <c r="Q8" s="446"/>
      <c r="R8" s="446"/>
      <c r="S8" s="12"/>
      <c r="T8" s="12"/>
      <c r="U8" s="12"/>
      <c r="V8" s="12"/>
      <c r="W8" s="77" t="s">
        <v>14</v>
      </c>
      <c r="X8" s="29"/>
      <c r="Y8" s="29"/>
      <c r="Z8" s="29"/>
      <c r="AA8" s="29"/>
      <c r="AB8" s="171"/>
      <c r="AC8" s="170"/>
    </row>
    <row r="9" spans="1:30" ht="15.75" customHeight="1" thickBot="1">
      <c r="A9" s="39"/>
      <c r="B9" s="71"/>
      <c r="C9" s="71"/>
      <c r="D9" s="71"/>
      <c r="E9" s="444"/>
      <c r="F9" s="444"/>
      <c r="G9" s="444"/>
      <c r="H9" s="444"/>
      <c r="I9" s="444"/>
      <c r="J9" s="444"/>
      <c r="K9" s="444"/>
      <c r="L9" s="444"/>
      <c r="M9" s="444"/>
      <c r="N9" s="444"/>
      <c r="O9" s="444"/>
      <c r="P9" s="444"/>
      <c r="Q9" s="444"/>
      <c r="R9" s="444"/>
      <c r="S9" s="12"/>
      <c r="T9" s="12"/>
      <c r="U9" s="12"/>
      <c r="V9" s="12"/>
      <c r="W9" s="472"/>
      <c r="X9" s="472"/>
      <c r="Y9" s="472"/>
      <c r="Z9" s="472"/>
      <c r="AA9" s="472"/>
      <c r="AB9" s="172"/>
      <c r="AC9" s="173" t="s">
        <v>15</v>
      </c>
    </row>
    <row r="10" spans="1:30" ht="15.75" customHeight="1">
      <c r="A10" s="39"/>
      <c r="B10" s="75" t="s">
        <v>16</v>
      </c>
      <c r="C10" s="75"/>
      <c r="D10" s="63"/>
      <c r="E10" s="445"/>
      <c r="F10" s="445"/>
      <c r="G10" s="445"/>
      <c r="H10" s="445"/>
      <c r="I10" s="445"/>
      <c r="J10" s="445"/>
      <c r="K10" s="445"/>
      <c r="L10" s="445"/>
      <c r="M10" s="445"/>
      <c r="N10" s="445"/>
      <c r="O10" s="445"/>
      <c r="P10" s="445"/>
      <c r="Q10" s="445"/>
      <c r="R10" s="445"/>
      <c r="S10" s="12"/>
      <c r="T10" s="12"/>
      <c r="U10" s="12"/>
      <c r="V10" s="12"/>
      <c r="W10" s="386" t="s">
        <v>17</v>
      </c>
      <c r="X10" s="38"/>
      <c r="Y10" s="38"/>
      <c r="Z10" s="38"/>
      <c r="AA10" s="38"/>
      <c r="AB10" s="60"/>
      <c r="AC10" s="170"/>
    </row>
    <row r="11" spans="1:30" ht="15.75" customHeight="1">
      <c r="A11" s="39"/>
      <c r="B11" s="64"/>
      <c r="C11" s="64"/>
      <c r="D11" s="64"/>
      <c r="E11" s="446"/>
      <c r="F11" s="446"/>
      <c r="G11" s="446"/>
      <c r="H11" s="446"/>
      <c r="I11" s="446"/>
      <c r="J11" s="446"/>
      <c r="K11" s="446"/>
      <c r="L11" s="446"/>
      <c r="M11" s="446"/>
      <c r="N11" s="446"/>
      <c r="O11" s="446"/>
      <c r="P11" s="446"/>
      <c r="Q11" s="446"/>
      <c r="R11" s="446"/>
      <c r="S11" s="12"/>
      <c r="T11" s="12"/>
      <c r="U11" s="12"/>
      <c r="V11" s="12"/>
      <c r="W11" s="81"/>
      <c r="X11" s="38"/>
      <c r="Y11" s="38"/>
      <c r="Z11" s="38"/>
      <c r="AA11" s="38"/>
      <c r="AB11" s="60"/>
      <c r="AC11" s="170"/>
    </row>
    <row r="12" spans="1:30" ht="15.75" customHeight="1">
      <c r="A12" s="39"/>
      <c r="B12" s="70"/>
      <c r="C12" s="70"/>
      <c r="D12" s="70"/>
      <c r="E12" s="476"/>
      <c r="F12" s="476"/>
      <c r="G12" s="476"/>
      <c r="H12" s="476"/>
      <c r="I12" s="476"/>
      <c r="J12" s="476"/>
      <c r="K12" s="476"/>
      <c r="L12" s="476"/>
      <c r="M12" s="476"/>
      <c r="N12" s="476"/>
      <c r="O12" s="476"/>
      <c r="P12" s="476"/>
      <c r="Q12" s="476"/>
      <c r="R12" s="476"/>
      <c r="S12" s="12"/>
      <c r="T12" s="12"/>
      <c r="U12" s="13"/>
      <c r="V12" s="13"/>
      <c r="W12" s="386"/>
      <c r="X12" s="60"/>
      <c r="Y12" s="60"/>
      <c r="Z12" s="60"/>
      <c r="AA12" s="60"/>
      <c r="AB12" s="60"/>
      <c r="AC12" s="170"/>
    </row>
    <row r="13" spans="1:30" ht="61.5" customHeight="1">
      <c r="A13" s="39"/>
      <c r="B13" s="85" t="s">
        <v>51</v>
      </c>
      <c r="C13" s="85"/>
      <c r="D13" s="60"/>
      <c r="E13" s="60"/>
      <c r="F13" s="65"/>
      <c r="G13" s="65"/>
      <c r="H13" s="65"/>
      <c r="I13" s="65"/>
      <c r="J13" s="65"/>
      <c r="K13" s="65"/>
      <c r="L13" s="65"/>
      <c r="M13" s="65"/>
      <c r="N13" s="65"/>
      <c r="O13" s="65"/>
      <c r="P13" s="65"/>
      <c r="Q13" s="65"/>
      <c r="R13" s="65"/>
      <c r="S13" s="65"/>
      <c r="T13" s="65"/>
      <c r="U13" s="13"/>
      <c r="V13" s="13"/>
      <c r="X13" s="25"/>
      <c r="Y13" s="25"/>
      <c r="Z13" s="25"/>
      <c r="AA13" s="12"/>
      <c r="AB13" s="171"/>
      <c r="AC13" s="170"/>
    </row>
    <row r="14" spans="1:30" ht="15.75" customHeight="1">
      <c r="A14" s="39"/>
      <c r="B14" s="85" t="s">
        <v>52</v>
      </c>
      <c r="C14" s="85"/>
      <c r="D14" s="54"/>
      <c r="E14" s="84"/>
      <c r="F14" s="84"/>
      <c r="G14" s="84"/>
      <c r="H14" s="10"/>
      <c r="I14" s="10"/>
      <c r="J14" s="10"/>
      <c r="K14" s="10"/>
      <c r="L14" s="33"/>
      <c r="M14" s="33"/>
      <c r="N14" s="33"/>
      <c r="O14" s="33"/>
      <c r="P14" s="33"/>
      <c r="Q14" s="33"/>
      <c r="R14" s="33"/>
      <c r="S14" s="33"/>
      <c r="T14" s="33"/>
      <c r="U14" s="33"/>
      <c r="V14" s="33"/>
      <c r="W14" s="33"/>
      <c r="X14" s="12"/>
      <c r="Y14" s="34"/>
      <c r="Z14" s="12"/>
      <c r="AA14" s="12"/>
      <c r="AB14" s="171"/>
      <c r="AC14" s="170"/>
    </row>
    <row r="15" spans="1:30" ht="5.25" customHeight="1">
      <c r="A15" s="39"/>
      <c r="B15" s="31"/>
      <c r="C15" s="31"/>
      <c r="D15" s="31"/>
      <c r="E15" s="32"/>
      <c r="F15" s="25"/>
      <c r="G15" s="25"/>
      <c r="H15" s="10"/>
      <c r="I15" s="10"/>
      <c r="J15" s="10"/>
      <c r="K15" s="10"/>
      <c r="L15" s="33"/>
      <c r="M15" s="33"/>
      <c r="N15" s="33"/>
      <c r="O15" s="33"/>
      <c r="P15" s="33"/>
      <c r="Q15" s="33"/>
      <c r="R15" s="33"/>
      <c r="S15" s="33"/>
      <c r="T15" s="33"/>
      <c r="U15" s="33"/>
      <c r="V15" s="33"/>
      <c r="W15" s="33"/>
      <c r="X15" s="12"/>
      <c r="Y15" s="34"/>
      <c r="Z15" s="12"/>
      <c r="AA15" s="12"/>
      <c r="AB15" s="171"/>
      <c r="AC15" s="170"/>
    </row>
    <row r="16" spans="1:30" ht="15.75" customHeight="1">
      <c r="A16" s="39"/>
      <c r="B16" s="151" t="s">
        <v>20</v>
      </c>
      <c r="C16" s="470" t="s">
        <v>21</v>
      </c>
      <c r="D16" s="471"/>
      <c r="E16" s="92" t="s">
        <v>22</v>
      </c>
      <c r="F16" s="157" t="s">
        <v>23</v>
      </c>
      <c r="G16" s="158" t="s">
        <v>24</v>
      </c>
      <c r="H16" s="92"/>
      <c r="I16" s="92" t="s">
        <v>25</v>
      </c>
      <c r="J16" s="92"/>
      <c r="K16" s="92"/>
      <c r="L16" s="92" t="s">
        <v>26</v>
      </c>
      <c r="M16" s="92"/>
      <c r="N16" s="92"/>
      <c r="O16" s="92" t="s">
        <v>27</v>
      </c>
      <c r="P16" s="92"/>
      <c r="Q16" s="92"/>
      <c r="R16" s="92" t="s">
        <v>28</v>
      </c>
      <c r="S16" s="92"/>
      <c r="T16" s="92"/>
      <c r="U16" s="92" t="s">
        <v>29</v>
      </c>
      <c r="V16" s="92"/>
      <c r="W16" s="92" t="s">
        <v>30</v>
      </c>
      <c r="X16" s="153" t="s">
        <v>31</v>
      </c>
      <c r="Y16" s="92" t="s">
        <v>32</v>
      </c>
      <c r="Z16" s="470" t="s">
        <v>33</v>
      </c>
      <c r="AA16" s="473"/>
      <c r="AB16" s="176"/>
      <c r="AC16" s="170"/>
    </row>
    <row r="17" spans="1:29" ht="15.75" customHeight="1">
      <c r="A17" s="39"/>
      <c r="B17" s="152" t="s">
        <v>34</v>
      </c>
      <c r="C17" s="155"/>
      <c r="D17" s="156"/>
      <c r="E17" s="96" t="s">
        <v>35</v>
      </c>
      <c r="F17" s="155" t="s">
        <v>35</v>
      </c>
      <c r="G17" s="156" t="s">
        <v>35</v>
      </c>
      <c r="H17" s="96"/>
      <c r="I17" s="96" t="s">
        <v>35</v>
      </c>
      <c r="J17" s="96"/>
      <c r="K17" s="96"/>
      <c r="L17" s="96" t="s">
        <v>35</v>
      </c>
      <c r="M17" s="96"/>
      <c r="N17" s="96"/>
      <c r="O17" s="96" t="s">
        <v>35</v>
      </c>
      <c r="P17" s="96"/>
      <c r="Q17" s="96"/>
      <c r="R17" s="96" t="s">
        <v>35</v>
      </c>
      <c r="S17" s="96"/>
      <c r="T17" s="96"/>
      <c r="U17" s="96" t="s">
        <v>35</v>
      </c>
      <c r="V17" s="96"/>
      <c r="W17" s="96" t="s">
        <v>36</v>
      </c>
      <c r="X17" s="154" t="s">
        <v>37</v>
      </c>
      <c r="Y17" s="96"/>
      <c r="Z17" s="474" t="s">
        <v>38</v>
      </c>
      <c r="AA17" s="475"/>
      <c r="AB17" s="176"/>
      <c r="AC17" s="170"/>
    </row>
    <row r="18" spans="1:29" ht="15.75" customHeight="1">
      <c r="A18" s="39"/>
      <c r="B18" s="331"/>
      <c r="C18" s="207">
        <v>2</v>
      </c>
      <c r="D18" s="208" t="s">
        <v>53</v>
      </c>
      <c r="E18" s="52" t="s">
        <v>54</v>
      </c>
      <c r="F18" s="209">
        <v>10</v>
      </c>
      <c r="G18" s="210">
        <v>150</v>
      </c>
      <c r="H18" s="481">
        <v>55</v>
      </c>
      <c r="I18" s="480"/>
      <c r="J18" s="480"/>
      <c r="K18" s="480">
        <v>60</v>
      </c>
      <c r="L18" s="480"/>
      <c r="M18" s="480"/>
      <c r="N18" s="479">
        <v>150</v>
      </c>
      <c r="O18" s="479"/>
      <c r="P18" s="479"/>
      <c r="Q18" s="479">
        <v>500</v>
      </c>
      <c r="R18" s="479"/>
      <c r="S18" s="479"/>
      <c r="T18" s="480">
        <v>36</v>
      </c>
      <c r="U18" s="480"/>
      <c r="V18" s="480"/>
      <c r="W18" s="53">
        <v>1.25</v>
      </c>
      <c r="X18" s="230">
        <v>3.523136</v>
      </c>
      <c r="Y18" s="313"/>
      <c r="Z18" s="457">
        <f t="shared" ref="Z18:Z23" si="0">W18*Y18</f>
        <v>0</v>
      </c>
      <c r="AA18" s="458"/>
      <c r="AB18" s="176"/>
      <c r="AC18" s="170"/>
    </row>
    <row r="19" spans="1:29" ht="15.75" customHeight="1">
      <c r="A19" s="39"/>
      <c r="B19" s="334"/>
      <c r="C19" s="212" t="s">
        <v>55</v>
      </c>
      <c r="D19" s="213" t="s">
        <v>56</v>
      </c>
      <c r="E19" s="50" t="s">
        <v>54</v>
      </c>
      <c r="F19" s="119">
        <v>10</v>
      </c>
      <c r="G19" s="120">
        <v>150</v>
      </c>
      <c r="H19" s="478">
        <v>55</v>
      </c>
      <c r="I19" s="477"/>
      <c r="J19" s="477"/>
      <c r="K19" s="477">
        <v>60</v>
      </c>
      <c r="L19" s="477"/>
      <c r="M19" s="477"/>
      <c r="N19" s="477">
        <v>150</v>
      </c>
      <c r="O19" s="477"/>
      <c r="P19" s="477"/>
      <c r="Q19" s="477">
        <v>460</v>
      </c>
      <c r="R19" s="477"/>
      <c r="S19" s="477"/>
      <c r="T19" s="477">
        <v>36</v>
      </c>
      <c r="U19" s="477"/>
      <c r="V19" s="477"/>
      <c r="W19" s="51">
        <v>0.83</v>
      </c>
      <c r="X19" s="231">
        <v>3.8332530120481931</v>
      </c>
      <c r="Y19" s="314"/>
      <c r="Z19" s="451">
        <f t="shared" si="0"/>
        <v>0</v>
      </c>
      <c r="AA19" s="452"/>
      <c r="AB19" s="176"/>
      <c r="AC19" s="170"/>
    </row>
    <row r="20" spans="1:29" ht="15.75" customHeight="1">
      <c r="A20" s="39"/>
      <c r="B20" s="334"/>
      <c r="C20" s="212">
        <v>4</v>
      </c>
      <c r="D20" s="213" t="s">
        <v>53</v>
      </c>
      <c r="E20" s="50" t="s">
        <v>54</v>
      </c>
      <c r="F20" s="119">
        <v>10</v>
      </c>
      <c r="G20" s="120">
        <v>150</v>
      </c>
      <c r="H20" s="478">
        <v>55</v>
      </c>
      <c r="I20" s="477"/>
      <c r="J20" s="477"/>
      <c r="K20" s="477">
        <v>60</v>
      </c>
      <c r="L20" s="477"/>
      <c r="M20" s="477"/>
      <c r="N20" s="477">
        <v>200</v>
      </c>
      <c r="O20" s="477"/>
      <c r="P20" s="477"/>
      <c r="Q20" s="477">
        <v>500</v>
      </c>
      <c r="R20" s="477"/>
      <c r="S20" s="477"/>
      <c r="T20" s="477">
        <v>36</v>
      </c>
      <c r="U20" s="477"/>
      <c r="V20" s="477"/>
      <c r="W20" s="51">
        <v>1.25</v>
      </c>
      <c r="X20" s="231">
        <v>3.7189760000000001</v>
      </c>
      <c r="Y20" s="314"/>
      <c r="Z20" s="451">
        <f t="shared" si="0"/>
        <v>0</v>
      </c>
      <c r="AA20" s="452"/>
      <c r="AB20" s="176"/>
      <c r="AC20" s="170"/>
    </row>
    <row r="21" spans="1:29" ht="15.75" customHeight="1">
      <c r="A21" s="39"/>
      <c r="B21" s="334"/>
      <c r="C21" s="212">
        <v>5</v>
      </c>
      <c r="D21" s="213" t="s">
        <v>53</v>
      </c>
      <c r="E21" s="50" t="s">
        <v>54</v>
      </c>
      <c r="F21" s="119">
        <v>12</v>
      </c>
      <c r="G21" s="120">
        <v>150</v>
      </c>
      <c r="H21" s="478">
        <v>70</v>
      </c>
      <c r="I21" s="477"/>
      <c r="J21" s="477"/>
      <c r="K21" s="477">
        <v>60</v>
      </c>
      <c r="L21" s="477"/>
      <c r="M21" s="477"/>
      <c r="N21" s="477">
        <v>150</v>
      </c>
      <c r="O21" s="477"/>
      <c r="P21" s="477"/>
      <c r="Q21" s="477">
        <v>600</v>
      </c>
      <c r="R21" s="477"/>
      <c r="S21" s="477"/>
      <c r="T21" s="477">
        <v>44</v>
      </c>
      <c r="U21" s="477"/>
      <c r="V21" s="477"/>
      <c r="W21" s="51">
        <v>1.25</v>
      </c>
      <c r="X21" s="231">
        <v>5.5064960000000003</v>
      </c>
      <c r="Y21" s="314"/>
      <c r="Z21" s="451">
        <f t="shared" si="0"/>
        <v>0</v>
      </c>
      <c r="AA21" s="452"/>
      <c r="AB21" s="176"/>
      <c r="AC21" s="170"/>
    </row>
    <row r="22" spans="1:29" ht="15.75" customHeight="1">
      <c r="A22" s="39"/>
      <c r="B22" s="334"/>
      <c r="C22" s="212" t="s">
        <v>57</v>
      </c>
      <c r="D22" s="213" t="s">
        <v>56</v>
      </c>
      <c r="E22" s="50" t="s">
        <v>54</v>
      </c>
      <c r="F22" s="119">
        <v>12</v>
      </c>
      <c r="G22" s="120">
        <v>150</v>
      </c>
      <c r="H22" s="478">
        <v>70</v>
      </c>
      <c r="I22" s="477"/>
      <c r="J22" s="477"/>
      <c r="K22" s="477">
        <v>60</v>
      </c>
      <c r="L22" s="477"/>
      <c r="M22" s="477"/>
      <c r="N22" s="477">
        <v>150</v>
      </c>
      <c r="O22" s="477"/>
      <c r="P22" s="477"/>
      <c r="Q22" s="477">
        <v>460</v>
      </c>
      <c r="R22" s="477"/>
      <c r="S22" s="477"/>
      <c r="T22" s="477">
        <v>44</v>
      </c>
      <c r="U22" s="477"/>
      <c r="V22" s="477"/>
      <c r="W22" s="51">
        <v>0.83</v>
      </c>
      <c r="X22" s="231">
        <v>5.39</v>
      </c>
      <c r="Y22" s="314"/>
      <c r="Z22" s="451">
        <f t="shared" si="0"/>
        <v>0</v>
      </c>
      <c r="AA22" s="452"/>
      <c r="AB22" s="176"/>
      <c r="AC22" s="170"/>
    </row>
    <row r="23" spans="1:29" ht="15.75" customHeight="1">
      <c r="A23" s="39"/>
      <c r="B23" s="335"/>
      <c r="C23" s="214">
        <v>6</v>
      </c>
      <c r="D23" s="215" t="s">
        <v>53</v>
      </c>
      <c r="E23" s="94" t="s">
        <v>54</v>
      </c>
      <c r="F23" s="131">
        <v>12</v>
      </c>
      <c r="G23" s="132">
        <v>150</v>
      </c>
      <c r="H23" s="509">
        <v>70</v>
      </c>
      <c r="I23" s="492"/>
      <c r="J23" s="492"/>
      <c r="K23" s="492">
        <v>60</v>
      </c>
      <c r="L23" s="492"/>
      <c r="M23" s="492"/>
      <c r="N23" s="492">
        <v>250</v>
      </c>
      <c r="O23" s="492"/>
      <c r="P23" s="492"/>
      <c r="Q23" s="492">
        <v>600</v>
      </c>
      <c r="R23" s="492"/>
      <c r="S23" s="492"/>
      <c r="T23" s="492">
        <v>44</v>
      </c>
      <c r="U23" s="492"/>
      <c r="V23" s="492"/>
      <c r="W23" s="95">
        <v>1.25</v>
      </c>
      <c r="X23" s="232">
        <v>6.0709759999999999</v>
      </c>
      <c r="Y23" s="315"/>
      <c r="Z23" s="453">
        <f t="shared" si="0"/>
        <v>0</v>
      </c>
      <c r="AA23" s="454"/>
      <c r="AB23" s="176"/>
      <c r="AC23" s="173" t="s">
        <v>15</v>
      </c>
    </row>
    <row r="24" spans="1:29" ht="15.75" customHeight="1">
      <c r="A24" s="39"/>
      <c r="B24" s="181"/>
      <c r="C24" s="181"/>
      <c r="D24" s="177"/>
      <c r="E24" s="62"/>
      <c r="F24" s="62"/>
      <c r="G24" s="62"/>
      <c r="H24" s="179"/>
      <c r="I24" s="179"/>
      <c r="J24" s="179"/>
      <c r="K24" s="179"/>
      <c r="L24" s="179"/>
      <c r="M24" s="179"/>
      <c r="N24" s="179"/>
      <c r="O24" s="179"/>
      <c r="P24" s="179"/>
      <c r="Q24" s="179"/>
      <c r="R24" s="179"/>
      <c r="S24" s="179"/>
      <c r="T24" s="179"/>
      <c r="U24" s="179"/>
      <c r="V24" s="179"/>
      <c r="W24" s="179"/>
      <c r="X24" s="61"/>
      <c r="Y24" s="182"/>
      <c r="Z24" s="182"/>
      <c r="AA24" s="182"/>
      <c r="AB24" s="176"/>
      <c r="AC24" s="170"/>
    </row>
    <row r="25" spans="1:29" ht="33" customHeight="1">
      <c r="A25" s="39"/>
      <c r="B25" s="177"/>
      <c r="C25" s="177"/>
      <c r="D25" s="177"/>
      <c r="E25" s="62"/>
      <c r="F25" s="62"/>
      <c r="G25" s="62"/>
      <c r="H25" s="179"/>
      <c r="I25" s="179"/>
      <c r="J25" s="179"/>
      <c r="K25" s="179"/>
      <c r="L25" s="179"/>
      <c r="M25" s="179"/>
      <c r="N25" s="179"/>
      <c r="O25" s="179"/>
      <c r="P25" s="179"/>
      <c r="Q25" s="179"/>
      <c r="R25" s="179"/>
      <c r="S25" s="179"/>
      <c r="T25" s="179"/>
      <c r="U25" s="179"/>
      <c r="V25" s="179"/>
      <c r="W25" s="179"/>
      <c r="X25" s="61"/>
      <c r="Y25" s="182"/>
      <c r="Z25" s="182"/>
      <c r="AA25" s="182"/>
      <c r="AB25" s="176"/>
      <c r="AC25" s="170"/>
    </row>
    <row r="26" spans="1:29" ht="15.75" customHeight="1">
      <c r="A26" s="39"/>
      <c r="B26" s="85" t="s">
        <v>58</v>
      </c>
      <c r="C26" s="85"/>
      <c r="D26" s="177"/>
      <c r="E26" s="62"/>
      <c r="F26" s="62"/>
      <c r="G26" s="62"/>
      <c r="H26" s="179"/>
      <c r="I26" s="179"/>
      <c r="J26" s="179"/>
      <c r="K26" s="179"/>
      <c r="L26" s="179"/>
      <c r="M26" s="179"/>
      <c r="N26" s="179"/>
      <c r="O26" s="179"/>
      <c r="P26" s="179"/>
      <c r="Q26" s="179"/>
      <c r="R26" s="179"/>
      <c r="S26" s="179"/>
      <c r="T26" s="179"/>
      <c r="U26" s="179"/>
      <c r="V26" s="179"/>
      <c r="W26" s="29"/>
      <c r="X26" s="61"/>
      <c r="Y26" s="62"/>
      <c r="Z26" s="62"/>
      <c r="AA26" s="62"/>
      <c r="AB26" s="176"/>
      <c r="AC26" s="170"/>
    </row>
    <row r="27" spans="1:29" ht="15.75" customHeight="1">
      <c r="A27" s="39"/>
      <c r="B27" s="85" t="s">
        <v>59</v>
      </c>
      <c r="C27" s="85"/>
      <c r="D27" s="54"/>
      <c r="E27" s="189"/>
      <c r="F27" s="29"/>
      <c r="G27" s="29"/>
      <c r="H27" s="29"/>
      <c r="I27" s="29"/>
      <c r="J27" s="29"/>
      <c r="K27" s="29"/>
      <c r="L27" s="29"/>
      <c r="M27" s="29"/>
      <c r="N27" s="29"/>
      <c r="O27" s="29"/>
      <c r="P27" s="29"/>
      <c r="Q27" s="29"/>
      <c r="R27" s="29"/>
      <c r="S27" s="29"/>
      <c r="T27" s="29"/>
      <c r="U27" s="29"/>
      <c r="V27" s="29"/>
      <c r="W27" s="29"/>
      <c r="X27" s="29"/>
      <c r="Y27" s="29"/>
      <c r="Z27" s="183"/>
      <c r="AA27" s="183"/>
      <c r="AB27" s="183"/>
      <c r="AC27" s="170"/>
    </row>
    <row r="28" spans="1:29" ht="5.25" customHeight="1">
      <c r="A28" s="39"/>
      <c r="B28" s="29"/>
      <c r="C28" s="29"/>
      <c r="D28" s="29"/>
      <c r="E28" s="35"/>
      <c r="F28" s="29"/>
      <c r="G28" s="29"/>
      <c r="H28" s="29"/>
      <c r="I28" s="29"/>
      <c r="J28" s="29"/>
      <c r="K28" s="29"/>
      <c r="L28" s="29"/>
      <c r="M28" s="29"/>
      <c r="N28" s="29"/>
      <c r="O28" s="29"/>
      <c r="P28" s="29"/>
      <c r="Q28" s="29"/>
      <c r="R28" s="29"/>
      <c r="S28" s="29"/>
      <c r="T28" s="29"/>
      <c r="U28" s="29"/>
      <c r="V28" s="29"/>
      <c r="W28" s="29"/>
      <c r="X28" s="29"/>
      <c r="Y28" s="29"/>
      <c r="Z28" s="184"/>
      <c r="AA28" s="185"/>
      <c r="AB28" s="176"/>
      <c r="AC28" s="170"/>
    </row>
    <row r="29" spans="1:29" ht="15.75" customHeight="1">
      <c r="A29" s="39"/>
      <c r="B29" s="151" t="s">
        <v>20</v>
      </c>
      <c r="C29" s="470" t="s">
        <v>21</v>
      </c>
      <c r="D29" s="471"/>
      <c r="E29" s="92" t="s">
        <v>22</v>
      </c>
      <c r="F29" s="157" t="s">
        <v>23</v>
      </c>
      <c r="G29" s="158" t="s">
        <v>24</v>
      </c>
      <c r="H29" s="489" t="s">
        <v>60</v>
      </c>
      <c r="I29" s="489"/>
      <c r="J29" s="489" t="s">
        <v>61</v>
      </c>
      <c r="K29" s="489"/>
      <c r="L29" s="499" t="s">
        <v>27</v>
      </c>
      <c r="M29" s="499"/>
      <c r="N29" s="499" t="s">
        <v>28</v>
      </c>
      <c r="O29" s="499"/>
      <c r="P29" s="499"/>
      <c r="Q29" s="489" t="s">
        <v>62</v>
      </c>
      <c r="R29" s="489"/>
      <c r="S29" s="499" t="s">
        <v>63</v>
      </c>
      <c r="T29" s="499"/>
      <c r="U29" s="499" t="s">
        <v>29</v>
      </c>
      <c r="V29" s="499"/>
      <c r="W29" s="92" t="s">
        <v>30</v>
      </c>
      <c r="X29" s="153" t="s">
        <v>31</v>
      </c>
      <c r="Y29" s="92" t="s">
        <v>32</v>
      </c>
      <c r="Z29" s="470" t="s">
        <v>33</v>
      </c>
      <c r="AA29" s="473"/>
      <c r="AB29" s="176"/>
      <c r="AC29" s="170"/>
    </row>
    <row r="30" spans="1:29" ht="15.75" customHeight="1">
      <c r="A30" s="39"/>
      <c r="B30" s="152" t="s">
        <v>34</v>
      </c>
      <c r="C30" s="155"/>
      <c r="D30" s="156"/>
      <c r="E30" s="96" t="s">
        <v>35</v>
      </c>
      <c r="F30" s="155" t="s">
        <v>35</v>
      </c>
      <c r="G30" s="156" t="s">
        <v>35</v>
      </c>
      <c r="H30" s="508" t="s">
        <v>35</v>
      </c>
      <c r="I30" s="508"/>
      <c r="J30" s="508" t="s">
        <v>35</v>
      </c>
      <c r="K30" s="508"/>
      <c r="L30" s="500" t="s">
        <v>35</v>
      </c>
      <c r="M30" s="500"/>
      <c r="N30" s="500" t="s">
        <v>35</v>
      </c>
      <c r="O30" s="500"/>
      <c r="P30" s="500"/>
      <c r="Q30" s="520" t="s">
        <v>35</v>
      </c>
      <c r="R30" s="520"/>
      <c r="S30" s="500" t="s">
        <v>35</v>
      </c>
      <c r="T30" s="500"/>
      <c r="U30" s="500" t="s">
        <v>35</v>
      </c>
      <c r="V30" s="500"/>
      <c r="W30" s="96" t="s">
        <v>36</v>
      </c>
      <c r="X30" s="154" t="s">
        <v>37</v>
      </c>
      <c r="Y30" s="96"/>
      <c r="Z30" s="474" t="s">
        <v>38</v>
      </c>
      <c r="AA30" s="475"/>
      <c r="AB30" s="176"/>
      <c r="AC30" s="170"/>
    </row>
    <row r="31" spans="1:29" ht="15.75" customHeight="1">
      <c r="A31" s="39"/>
      <c r="B31" s="395"/>
      <c r="C31" s="396">
        <v>76</v>
      </c>
      <c r="D31" s="397" t="s">
        <v>64</v>
      </c>
      <c r="E31" s="398">
        <v>240</v>
      </c>
      <c r="F31" s="399">
        <v>12</v>
      </c>
      <c r="G31" s="400">
        <v>150</v>
      </c>
      <c r="H31" s="493">
        <v>205</v>
      </c>
      <c r="I31" s="493"/>
      <c r="J31" s="503">
        <v>180</v>
      </c>
      <c r="K31" s="503"/>
      <c r="L31" s="503">
        <v>150</v>
      </c>
      <c r="M31" s="503"/>
      <c r="N31" s="490">
        <v>600</v>
      </c>
      <c r="O31" s="490"/>
      <c r="P31" s="490"/>
      <c r="Q31" s="486">
        <v>70</v>
      </c>
      <c r="R31" s="486"/>
      <c r="S31" s="490">
        <v>65</v>
      </c>
      <c r="T31" s="490"/>
      <c r="U31" s="487">
        <v>36</v>
      </c>
      <c r="V31" s="487"/>
      <c r="W31" s="401">
        <v>1.25</v>
      </c>
      <c r="X31" s="403">
        <v>10.210000000000001</v>
      </c>
      <c r="Y31" s="402"/>
      <c r="Z31" s="482">
        <f t="shared" ref="Z31:Z35" si="1">W31*Y31</f>
        <v>0</v>
      </c>
      <c r="AA31" s="483"/>
      <c r="AB31" s="176"/>
      <c r="AC31" s="170"/>
    </row>
    <row r="32" spans="1:29" ht="15.75" customHeight="1">
      <c r="A32" s="39"/>
      <c r="B32" s="395"/>
      <c r="C32" s="396" t="s">
        <v>65</v>
      </c>
      <c r="D32" s="397" t="s">
        <v>66</v>
      </c>
      <c r="E32" s="398">
        <v>240</v>
      </c>
      <c r="F32" s="399">
        <v>12</v>
      </c>
      <c r="G32" s="400">
        <v>150</v>
      </c>
      <c r="H32" s="493">
        <v>205</v>
      </c>
      <c r="I32" s="493"/>
      <c r="J32" s="503">
        <v>180</v>
      </c>
      <c r="K32" s="503"/>
      <c r="L32" s="503">
        <v>150</v>
      </c>
      <c r="M32" s="503"/>
      <c r="N32" s="490">
        <v>600</v>
      </c>
      <c r="O32" s="490"/>
      <c r="P32" s="490"/>
      <c r="Q32" s="486">
        <v>70</v>
      </c>
      <c r="R32" s="486"/>
      <c r="S32" s="490">
        <v>65</v>
      </c>
      <c r="T32" s="490"/>
      <c r="U32" s="487">
        <v>36</v>
      </c>
      <c r="V32" s="487"/>
      <c r="W32" s="401">
        <v>0.83</v>
      </c>
      <c r="X32" s="241">
        <v>9.58</v>
      </c>
      <c r="Y32" s="402"/>
      <c r="Z32" s="482">
        <f t="shared" si="1"/>
        <v>0</v>
      </c>
      <c r="AA32" s="483"/>
      <c r="AB32" s="176"/>
      <c r="AC32" s="170"/>
    </row>
    <row r="33" spans="1:29" ht="15.75" customHeight="1">
      <c r="A33" s="39"/>
      <c r="B33" s="348"/>
      <c r="C33" s="233">
        <v>78</v>
      </c>
      <c r="D33" s="234" t="s">
        <v>64</v>
      </c>
      <c r="E33" s="235">
        <v>270</v>
      </c>
      <c r="F33" s="236">
        <v>12</v>
      </c>
      <c r="G33" s="237">
        <v>150</v>
      </c>
      <c r="H33" s="494">
        <v>230</v>
      </c>
      <c r="I33" s="494"/>
      <c r="J33" s="504">
        <v>210</v>
      </c>
      <c r="K33" s="504"/>
      <c r="L33" s="504">
        <v>150</v>
      </c>
      <c r="M33" s="504"/>
      <c r="N33" s="491">
        <v>600</v>
      </c>
      <c r="O33" s="491"/>
      <c r="P33" s="491"/>
      <c r="Q33" s="518">
        <v>70</v>
      </c>
      <c r="R33" s="518"/>
      <c r="S33" s="491">
        <v>90</v>
      </c>
      <c r="T33" s="491"/>
      <c r="U33" s="488">
        <v>36</v>
      </c>
      <c r="V33" s="488"/>
      <c r="W33" s="238">
        <v>1.25</v>
      </c>
      <c r="X33" s="239">
        <v>10.81</v>
      </c>
      <c r="Y33" s="316"/>
      <c r="Z33" s="484">
        <f t="shared" si="1"/>
        <v>0</v>
      </c>
      <c r="AA33" s="485"/>
      <c r="AB33" s="176"/>
      <c r="AC33" s="170"/>
    </row>
    <row r="34" spans="1:29" ht="15.75" customHeight="1">
      <c r="A34" s="39"/>
      <c r="B34" s="331"/>
      <c r="C34" s="203" t="s">
        <v>67</v>
      </c>
      <c r="D34" s="204" t="s">
        <v>66</v>
      </c>
      <c r="E34" s="82">
        <v>270</v>
      </c>
      <c r="F34" s="117">
        <v>12</v>
      </c>
      <c r="G34" s="118">
        <v>150</v>
      </c>
      <c r="H34" s="507">
        <v>230</v>
      </c>
      <c r="I34" s="507"/>
      <c r="J34" s="505">
        <v>210</v>
      </c>
      <c r="K34" s="505"/>
      <c r="L34" s="505">
        <v>150</v>
      </c>
      <c r="M34" s="505"/>
      <c r="N34" s="498">
        <v>460</v>
      </c>
      <c r="O34" s="498"/>
      <c r="P34" s="498"/>
      <c r="Q34" s="519">
        <v>70</v>
      </c>
      <c r="R34" s="519"/>
      <c r="S34" s="498">
        <v>90</v>
      </c>
      <c r="T34" s="498"/>
      <c r="U34" s="496">
        <v>36</v>
      </c>
      <c r="V34" s="496"/>
      <c r="W34" s="240">
        <v>0.83</v>
      </c>
      <c r="X34" s="241">
        <v>10.3</v>
      </c>
      <c r="Y34" s="317"/>
      <c r="Z34" s="447">
        <f t="shared" si="1"/>
        <v>0</v>
      </c>
      <c r="AA34" s="448"/>
      <c r="AB34" s="176"/>
      <c r="AC34" s="170"/>
    </row>
    <row r="35" spans="1:29" ht="15.75" customHeight="1">
      <c r="A35" s="39"/>
      <c r="B35" s="335"/>
      <c r="C35" s="214">
        <v>79</v>
      </c>
      <c r="D35" s="215" t="s">
        <v>64</v>
      </c>
      <c r="E35" s="97">
        <v>270</v>
      </c>
      <c r="F35" s="131">
        <v>12</v>
      </c>
      <c r="G35" s="132">
        <v>150</v>
      </c>
      <c r="H35" s="501">
        <v>230</v>
      </c>
      <c r="I35" s="501"/>
      <c r="J35" s="502">
        <v>210</v>
      </c>
      <c r="K35" s="502"/>
      <c r="L35" s="502">
        <v>250</v>
      </c>
      <c r="M35" s="502"/>
      <c r="N35" s="497">
        <v>600</v>
      </c>
      <c r="O35" s="497"/>
      <c r="P35" s="497"/>
      <c r="Q35" s="521">
        <v>70</v>
      </c>
      <c r="R35" s="521"/>
      <c r="S35" s="497">
        <v>90</v>
      </c>
      <c r="T35" s="497"/>
      <c r="U35" s="495">
        <v>36</v>
      </c>
      <c r="V35" s="495"/>
      <c r="W35" s="242">
        <v>1.25</v>
      </c>
      <c r="X35" s="243">
        <v>11.94</v>
      </c>
      <c r="Y35" s="318"/>
      <c r="Z35" s="453">
        <f t="shared" si="1"/>
        <v>0</v>
      </c>
      <c r="AA35" s="454"/>
      <c r="AB35" s="176"/>
      <c r="AC35" s="173" t="s">
        <v>15</v>
      </c>
    </row>
    <row r="36" spans="1:29" ht="15.75" customHeight="1">
      <c r="A36" s="39"/>
      <c r="B36" s="181"/>
      <c r="C36" s="181"/>
      <c r="D36" s="177"/>
      <c r="E36" s="62"/>
      <c r="F36" s="62"/>
      <c r="G36" s="62"/>
      <c r="H36" s="179"/>
      <c r="I36" s="179"/>
      <c r="J36" s="179"/>
      <c r="K36" s="179"/>
      <c r="L36" s="179"/>
      <c r="M36" s="179"/>
      <c r="N36" s="179"/>
      <c r="O36" s="179"/>
      <c r="P36" s="179"/>
      <c r="Q36" s="179"/>
      <c r="R36" s="179"/>
      <c r="S36" s="179"/>
      <c r="T36" s="179"/>
      <c r="U36" s="179"/>
      <c r="V36" s="179"/>
      <c r="W36" s="179"/>
      <c r="X36" s="61"/>
      <c r="Y36" s="182"/>
      <c r="Z36" s="182"/>
      <c r="AA36" s="182"/>
      <c r="AB36" s="176"/>
      <c r="AC36" s="170"/>
    </row>
    <row r="37" spans="1:29" ht="33" customHeight="1">
      <c r="A37" s="39"/>
      <c r="B37" s="177"/>
      <c r="C37" s="177"/>
      <c r="D37" s="177"/>
      <c r="E37" s="62"/>
      <c r="F37" s="62"/>
      <c r="G37" s="62"/>
      <c r="H37" s="179"/>
      <c r="I37" s="179"/>
      <c r="J37" s="179"/>
      <c r="K37" s="179"/>
      <c r="L37" s="179"/>
      <c r="M37" s="179"/>
      <c r="N37" s="179"/>
      <c r="O37" s="179"/>
      <c r="P37" s="179"/>
      <c r="Q37" s="179"/>
      <c r="R37" s="179"/>
      <c r="S37" s="179"/>
      <c r="T37" s="179"/>
      <c r="U37" s="179"/>
      <c r="V37" s="179"/>
      <c r="W37" s="179"/>
      <c r="X37" s="61"/>
      <c r="Y37" s="182"/>
      <c r="Z37" s="182"/>
      <c r="AA37" s="182"/>
      <c r="AB37" s="176"/>
      <c r="AC37" s="170"/>
    </row>
    <row r="38" spans="1:29" ht="15.75" customHeight="1">
      <c r="A38" s="39"/>
      <c r="B38" s="85" t="s">
        <v>68</v>
      </c>
      <c r="C38" s="85"/>
      <c r="D38" s="177"/>
      <c r="E38" s="62"/>
      <c r="F38" s="62"/>
      <c r="G38" s="62"/>
      <c r="H38" s="179"/>
      <c r="I38" s="179"/>
      <c r="J38" s="179"/>
      <c r="K38" s="179"/>
      <c r="L38" s="179"/>
      <c r="M38" s="179"/>
      <c r="N38" s="179"/>
      <c r="O38" s="179"/>
      <c r="P38" s="179"/>
      <c r="Q38" s="179"/>
      <c r="R38" s="179"/>
      <c r="S38" s="179"/>
      <c r="T38" s="179"/>
      <c r="U38" s="179"/>
      <c r="V38" s="179"/>
      <c r="W38" s="29"/>
      <c r="X38" s="61"/>
      <c r="Y38" s="62"/>
      <c r="Z38" s="62"/>
      <c r="AA38" s="62"/>
      <c r="AB38" s="176"/>
      <c r="AC38" s="170"/>
    </row>
    <row r="39" spans="1:29" ht="15.75" customHeight="1">
      <c r="A39" s="39"/>
      <c r="B39" s="85" t="s">
        <v>69</v>
      </c>
      <c r="C39" s="85"/>
      <c r="D39" s="54"/>
      <c r="E39" s="189"/>
      <c r="F39" s="29"/>
      <c r="G39" s="29"/>
      <c r="H39" s="29"/>
      <c r="I39" s="29"/>
      <c r="J39" s="29"/>
      <c r="K39" s="29"/>
      <c r="L39" s="29"/>
      <c r="M39" s="29"/>
      <c r="N39" s="29"/>
      <c r="O39" s="29"/>
      <c r="P39" s="29"/>
      <c r="Q39" s="29"/>
      <c r="R39" s="29"/>
      <c r="S39" s="29"/>
      <c r="T39" s="29"/>
      <c r="U39" s="29"/>
      <c r="V39" s="29"/>
      <c r="W39" s="29"/>
      <c r="X39" s="29"/>
      <c r="Y39" s="29"/>
      <c r="Z39" s="183"/>
      <c r="AA39" s="183"/>
      <c r="AB39" s="183"/>
      <c r="AC39" s="170"/>
    </row>
    <row r="40" spans="1:29" ht="5.25" customHeight="1">
      <c r="A40" s="39"/>
      <c r="B40" s="29"/>
      <c r="C40" s="29"/>
      <c r="D40" s="29"/>
      <c r="E40" s="35"/>
      <c r="F40" s="29"/>
      <c r="G40" s="29"/>
      <c r="H40" s="29"/>
      <c r="I40" s="29"/>
      <c r="J40" s="29"/>
      <c r="K40" s="29"/>
      <c r="L40" s="29"/>
      <c r="M40" s="29"/>
      <c r="N40" s="29"/>
      <c r="O40" s="29"/>
      <c r="P40" s="29"/>
      <c r="Q40" s="29"/>
      <c r="R40" s="29"/>
      <c r="S40" s="29"/>
      <c r="T40" s="29"/>
      <c r="U40" s="29"/>
      <c r="V40" s="29"/>
      <c r="W40" s="29"/>
      <c r="X40" s="29"/>
      <c r="Y40" s="29"/>
      <c r="Z40" s="184"/>
      <c r="AA40" s="185"/>
      <c r="AB40" s="176"/>
      <c r="AC40" s="170"/>
    </row>
    <row r="41" spans="1:29" ht="15.75" customHeight="1">
      <c r="A41" s="39"/>
      <c r="B41" s="151" t="s">
        <v>20</v>
      </c>
      <c r="C41" s="470" t="s">
        <v>21</v>
      </c>
      <c r="D41" s="471"/>
      <c r="E41" s="92" t="s">
        <v>22</v>
      </c>
      <c r="F41" s="157" t="s">
        <v>23</v>
      </c>
      <c r="G41" s="158" t="s">
        <v>24</v>
      </c>
      <c r="H41" s="92"/>
      <c r="I41" s="92" t="s">
        <v>25</v>
      </c>
      <c r="J41" s="92"/>
      <c r="K41" s="92"/>
      <c r="L41" s="92" t="s">
        <v>26</v>
      </c>
      <c r="M41" s="92"/>
      <c r="N41" s="92"/>
      <c r="O41" s="92" t="s">
        <v>27</v>
      </c>
      <c r="P41" s="92"/>
      <c r="Q41" s="92"/>
      <c r="R41" s="92" t="s">
        <v>28</v>
      </c>
      <c r="S41" s="92"/>
      <c r="T41" s="92"/>
      <c r="U41" s="92" t="s">
        <v>29</v>
      </c>
      <c r="V41" s="92"/>
      <c r="W41" s="92" t="s">
        <v>30</v>
      </c>
      <c r="X41" s="153" t="s">
        <v>31</v>
      </c>
      <c r="Y41" s="92" t="s">
        <v>32</v>
      </c>
      <c r="Z41" s="470" t="s">
        <v>33</v>
      </c>
      <c r="AA41" s="473"/>
      <c r="AB41" s="176"/>
      <c r="AC41" s="170"/>
    </row>
    <row r="42" spans="1:29" ht="15.75" customHeight="1">
      <c r="A42" s="39"/>
      <c r="B42" s="152" t="s">
        <v>34</v>
      </c>
      <c r="C42" s="155"/>
      <c r="D42" s="156"/>
      <c r="E42" s="96" t="s">
        <v>35</v>
      </c>
      <c r="F42" s="155" t="s">
        <v>35</v>
      </c>
      <c r="G42" s="156" t="s">
        <v>35</v>
      </c>
      <c r="H42" s="96"/>
      <c r="I42" s="96" t="s">
        <v>35</v>
      </c>
      <c r="J42" s="96"/>
      <c r="K42" s="96"/>
      <c r="L42" s="96" t="s">
        <v>35</v>
      </c>
      <c r="M42" s="96"/>
      <c r="N42" s="96"/>
      <c r="O42" s="96" t="s">
        <v>35</v>
      </c>
      <c r="P42" s="96"/>
      <c r="Q42" s="96"/>
      <c r="R42" s="96" t="s">
        <v>35</v>
      </c>
      <c r="S42" s="96"/>
      <c r="T42" s="96"/>
      <c r="U42" s="96" t="s">
        <v>35</v>
      </c>
      <c r="V42" s="96"/>
      <c r="W42" s="96" t="s">
        <v>36</v>
      </c>
      <c r="X42" s="154" t="s">
        <v>37</v>
      </c>
      <c r="Y42" s="96"/>
      <c r="Z42" s="474" t="s">
        <v>38</v>
      </c>
      <c r="AA42" s="475"/>
      <c r="AB42" s="176"/>
      <c r="AC42" s="170"/>
    </row>
    <row r="43" spans="1:29" ht="15.75" customHeight="1">
      <c r="A43" s="39"/>
      <c r="B43" s="333"/>
      <c r="C43" s="207">
        <v>80</v>
      </c>
      <c r="D43" s="208" t="s">
        <v>70</v>
      </c>
      <c r="E43" s="137">
        <v>180</v>
      </c>
      <c r="F43" s="209">
        <v>10</v>
      </c>
      <c r="G43" s="210">
        <v>200</v>
      </c>
      <c r="H43" s="511">
        <v>145</v>
      </c>
      <c r="I43" s="511"/>
      <c r="J43" s="511"/>
      <c r="K43" s="511">
        <v>120</v>
      </c>
      <c r="L43" s="511"/>
      <c r="M43" s="511"/>
      <c r="N43" s="506">
        <v>150</v>
      </c>
      <c r="O43" s="506"/>
      <c r="P43" s="506"/>
      <c r="Q43" s="506">
        <v>180</v>
      </c>
      <c r="R43" s="506"/>
      <c r="S43" s="506"/>
      <c r="T43" s="511">
        <v>36</v>
      </c>
      <c r="U43" s="511"/>
      <c r="V43" s="511"/>
      <c r="W43" s="244">
        <v>1.25</v>
      </c>
      <c r="X43" s="245">
        <v>3.91</v>
      </c>
      <c r="Y43" s="319"/>
      <c r="Z43" s="457">
        <f>W43*Y43</f>
        <v>0</v>
      </c>
      <c r="AA43" s="458"/>
      <c r="AB43" s="176"/>
      <c r="AC43" s="170"/>
    </row>
    <row r="44" spans="1:29" ht="15.75" customHeight="1">
      <c r="A44" s="39"/>
      <c r="B44" s="335"/>
      <c r="C44" s="214" t="s">
        <v>71</v>
      </c>
      <c r="D44" s="215" t="s">
        <v>72</v>
      </c>
      <c r="E44" s="97">
        <v>180</v>
      </c>
      <c r="F44" s="131">
        <v>10</v>
      </c>
      <c r="G44" s="132">
        <v>200</v>
      </c>
      <c r="H44" s="495">
        <v>145</v>
      </c>
      <c r="I44" s="495"/>
      <c r="J44" s="495"/>
      <c r="K44" s="495">
        <v>120</v>
      </c>
      <c r="L44" s="495"/>
      <c r="M44" s="495"/>
      <c r="N44" s="497">
        <v>150</v>
      </c>
      <c r="O44" s="497"/>
      <c r="P44" s="497"/>
      <c r="Q44" s="497">
        <v>180</v>
      </c>
      <c r="R44" s="497"/>
      <c r="S44" s="497"/>
      <c r="T44" s="495">
        <v>36</v>
      </c>
      <c r="U44" s="495"/>
      <c r="V44" s="495"/>
      <c r="W44" s="242">
        <v>0.83</v>
      </c>
      <c r="X44" s="243">
        <v>4.6900000000000004</v>
      </c>
      <c r="Y44" s="318"/>
      <c r="Z44" s="453">
        <f>W44*Y44</f>
        <v>0</v>
      </c>
      <c r="AA44" s="454"/>
      <c r="AB44" s="176"/>
      <c r="AC44" s="173" t="s">
        <v>15</v>
      </c>
    </row>
    <row r="45" spans="1:29" ht="15.75" customHeight="1">
      <c r="A45" s="39"/>
      <c r="B45" s="177"/>
      <c r="C45" s="177"/>
      <c r="D45" s="177"/>
      <c r="E45" s="62"/>
      <c r="F45" s="62"/>
      <c r="G45" s="62"/>
      <c r="H45" s="179"/>
      <c r="I45" s="179"/>
      <c r="J45" s="179"/>
      <c r="K45" s="179"/>
      <c r="L45" s="62"/>
      <c r="M45" s="62"/>
      <c r="N45" s="62"/>
      <c r="O45" s="62"/>
      <c r="P45" s="62"/>
      <c r="Q45" s="62"/>
      <c r="R45" s="62"/>
      <c r="S45" s="62"/>
      <c r="T45" s="62"/>
      <c r="U45" s="179"/>
      <c r="V45" s="179"/>
      <c r="W45" s="187"/>
      <c r="X45" s="246"/>
      <c r="Y45" s="182"/>
      <c r="Z45" s="190"/>
      <c r="AA45" s="190"/>
      <c r="AB45" s="176"/>
      <c r="AC45" s="170"/>
    </row>
    <row r="46" spans="1:29" ht="33" customHeight="1">
      <c r="A46" s="39"/>
      <c r="B46" s="181"/>
      <c r="C46" s="181"/>
      <c r="D46" s="177"/>
      <c r="E46" s="62"/>
      <c r="F46" s="62"/>
      <c r="G46" s="62"/>
      <c r="H46" s="179"/>
      <c r="I46" s="179"/>
      <c r="J46" s="179"/>
      <c r="K46" s="179"/>
      <c r="L46" s="179"/>
      <c r="M46" s="179"/>
      <c r="N46" s="179"/>
      <c r="O46" s="179"/>
      <c r="P46" s="179"/>
      <c r="Q46" s="179"/>
      <c r="R46" s="179"/>
      <c r="S46" s="179"/>
      <c r="T46" s="179"/>
      <c r="U46" s="179"/>
      <c r="V46" s="179"/>
      <c r="W46" s="179"/>
      <c r="X46" s="61"/>
      <c r="Y46" s="182"/>
      <c r="Z46" s="182"/>
      <c r="AA46" s="182"/>
      <c r="AB46" s="176"/>
      <c r="AC46" s="170"/>
    </row>
    <row r="47" spans="1:29" ht="15.75" customHeight="1">
      <c r="A47" s="39"/>
      <c r="B47" s="85" t="s">
        <v>73</v>
      </c>
      <c r="C47" s="85"/>
      <c r="D47" s="177"/>
      <c r="E47" s="62"/>
      <c r="F47" s="62"/>
      <c r="G47" s="62"/>
      <c r="H47" s="179"/>
      <c r="I47" s="179"/>
      <c r="J47" s="179"/>
      <c r="K47" s="179"/>
      <c r="L47" s="179"/>
      <c r="M47" s="179"/>
      <c r="N47" s="179"/>
      <c r="O47" s="179"/>
      <c r="P47" s="179"/>
      <c r="Q47" s="179"/>
      <c r="R47" s="179"/>
      <c r="S47" s="179"/>
      <c r="T47" s="179"/>
      <c r="U47" s="179"/>
      <c r="V47" s="179"/>
      <c r="W47" s="29"/>
      <c r="X47" s="61"/>
      <c r="Y47" s="62"/>
      <c r="Z47" s="62"/>
      <c r="AA47" s="62"/>
      <c r="AB47" s="176"/>
      <c r="AC47" s="170"/>
    </row>
    <row r="48" spans="1:29" ht="15.75" customHeight="1">
      <c r="A48" s="39"/>
      <c r="B48" s="85" t="s">
        <v>69</v>
      </c>
      <c r="C48" s="85"/>
      <c r="D48" s="54"/>
      <c r="E48" s="189"/>
      <c r="F48" s="29"/>
      <c r="G48" s="29"/>
      <c r="H48" s="29"/>
      <c r="I48" s="29"/>
      <c r="J48" s="29"/>
      <c r="K48" s="29"/>
      <c r="L48" s="29"/>
      <c r="M48" s="29"/>
      <c r="N48" s="29"/>
      <c r="O48" s="29"/>
      <c r="P48" s="29"/>
      <c r="Q48" s="29"/>
      <c r="R48" s="29"/>
      <c r="S48" s="29"/>
      <c r="T48" s="29"/>
      <c r="U48" s="29"/>
      <c r="V48" s="29"/>
      <c r="W48" s="29"/>
      <c r="X48" s="29"/>
      <c r="Y48" s="29"/>
      <c r="Z48" s="183"/>
      <c r="AA48" s="183"/>
      <c r="AB48" s="176"/>
      <c r="AC48" s="170"/>
    </row>
    <row r="49" spans="1:29" ht="15.75" customHeight="1">
      <c r="A49" s="39"/>
      <c r="B49" s="247" t="s">
        <v>74</v>
      </c>
      <c r="C49" s="247"/>
      <c r="D49" s="29"/>
      <c r="E49" s="181"/>
      <c r="F49" s="29"/>
      <c r="G49" s="29"/>
      <c r="H49" s="29"/>
      <c r="I49" s="29"/>
      <c r="J49" s="29"/>
      <c r="K49" s="29"/>
      <c r="L49" s="29"/>
      <c r="M49" s="29"/>
      <c r="N49" s="29"/>
      <c r="O49" s="29"/>
      <c r="P49" s="29"/>
      <c r="Q49" s="29"/>
      <c r="R49" s="29"/>
      <c r="S49" s="29"/>
      <c r="T49" s="29"/>
      <c r="U49" s="29"/>
      <c r="V49" s="29"/>
      <c r="W49" s="29"/>
      <c r="X49" s="29"/>
      <c r="Y49" s="29"/>
      <c r="Z49" s="184"/>
      <c r="AA49" s="185"/>
      <c r="AB49" s="176"/>
      <c r="AC49" s="170"/>
    </row>
    <row r="50" spans="1:29" ht="15.75" customHeight="1">
      <c r="A50" s="39"/>
      <c r="B50" s="151" t="s">
        <v>20</v>
      </c>
      <c r="C50" s="470" t="s">
        <v>21</v>
      </c>
      <c r="D50" s="471"/>
      <c r="E50" s="92" t="s">
        <v>22</v>
      </c>
      <c r="F50" s="157" t="s">
        <v>23</v>
      </c>
      <c r="G50" s="158" t="s">
        <v>24</v>
      </c>
      <c r="H50" s="92"/>
      <c r="I50" s="92" t="s">
        <v>25</v>
      </c>
      <c r="J50" s="92"/>
      <c r="K50" s="92"/>
      <c r="L50" s="92" t="s">
        <v>26</v>
      </c>
      <c r="M50" s="92"/>
      <c r="N50" s="92"/>
      <c r="O50" s="92" t="s">
        <v>27</v>
      </c>
      <c r="P50" s="92"/>
      <c r="Q50" s="92"/>
      <c r="R50" s="92" t="s">
        <v>28</v>
      </c>
      <c r="S50" s="92"/>
      <c r="T50" s="92"/>
      <c r="U50" s="92" t="s">
        <v>29</v>
      </c>
      <c r="V50" s="92"/>
      <c r="W50" s="92" t="s">
        <v>30</v>
      </c>
      <c r="X50" s="153" t="s">
        <v>31</v>
      </c>
      <c r="Y50" s="92" t="s">
        <v>32</v>
      </c>
      <c r="Z50" s="470" t="s">
        <v>33</v>
      </c>
      <c r="AA50" s="473"/>
      <c r="AB50" s="176"/>
      <c r="AC50" s="170"/>
    </row>
    <row r="51" spans="1:29" ht="15.75" customHeight="1">
      <c r="A51" s="39"/>
      <c r="B51" s="152" t="s">
        <v>34</v>
      </c>
      <c r="C51" s="155"/>
      <c r="D51" s="156"/>
      <c r="E51" s="96" t="s">
        <v>35</v>
      </c>
      <c r="F51" s="155" t="s">
        <v>35</v>
      </c>
      <c r="G51" s="156" t="s">
        <v>35</v>
      </c>
      <c r="H51" s="96"/>
      <c r="I51" s="96" t="s">
        <v>35</v>
      </c>
      <c r="J51" s="96"/>
      <c r="K51" s="96"/>
      <c r="L51" s="96" t="s">
        <v>35</v>
      </c>
      <c r="M51" s="96"/>
      <c r="N51" s="96"/>
      <c r="O51" s="96" t="s">
        <v>35</v>
      </c>
      <c r="P51" s="96"/>
      <c r="Q51" s="96"/>
      <c r="R51" s="96" t="s">
        <v>35</v>
      </c>
      <c r="S51" s="96"/>
      <c r="T51" s="96"/>
      <c r="U51" s="96" t="s">
        <v>35</v>
      </c>
      <c r="V51" s="96"/>
      <c r="W51" s="96" t="s">
        <v>36</v>
      </c>
      <c r="X51" s="154" t="s">
        <v>37</v>
      </c>
      <c r="Y51" s="96"/>
      <c r="Z51" s="474" t="s">
        <v>38</v>
      </c>
      <c r="AA51" s="475"/>
      <c r="AB51" s="176"/>
      <c r="AC51" s="170"/>
    </row>
    <row r="52" spans="1:29" ht="15.75" customHeight="1">
      <c r="A52" s="39"/>
      <c r="B52" s="343"/>
      <c r="C52" s="55">
        <v>82</v>
      </c>
      <c r="D52" s="248" t="s">
        <v>75</v>
      </c>
      <c r="E52" s="134">
        <v>180</v>
      </c>
      <c r="F52" s="52">
        <v>10</v>
      </c>
      <c r="G52" s="52">
        <v>200</v>
      </c>
      <c r="H52" s="515">
        <v>145</v>
      </c>
      <c r="I52" s="516"/>
      <c r="J52" s="516"/>
      <c r="K52" s="516">
        <v>120</v>
      </c>
      <c r="L52" s="516"/>
      <c r="M52" s="516"/>
      <c r="N52" s="517">
        <v>150</v>
      </c>
      <c r="O52" s="517"/>
      <c r="P52" s="517"/>
      <c r="Q52" s="517">
        <v>180</v>
      </c>
      <c r="R52" s="517"/>
      <c r="S52" s="517"/>
      <c r="T52" s="511">
        <v>36</v>
      </c>
      <c r="U52" s="511"/>
      <c r="V52" s="511"/>
      <c r="W52" s="140">
        <v>1.25</v>
      </c>
      <c r="X52" s="88">
        <v>4.88</v>
      </c>
      <c r="Y52" s="275"/>
      <c r="Z52" s="512">
        <f>W52*Y52</f>
        <v>0</v>
      </c>
      <c r="AA52" s="448"/>
      <c r="AB52" s="176"/>
      <c r="AC52" s="170"/>
    </row>
    <row r="53" spans="1:29" ht="15.75" customHeight="1">
      <c r="A53" s="39"/>
      <c r="B53" s="346"/>
      <c r="C53" s="93">
        <v>84</v>
      </c>
      <c r="D53" s="249" t="s">
        <v>75</v>
      </c>
      <c r="E53" s="135">
        <v>210</v>
      </c>
      <c r="F53" s="94">
        <v>10</v>
      </c>
      <c r="G53" s="94">
        <v>200</v>
      </c>
      <c r="H53" s="514">
        <v>175</v>
      </c>
      <c r="I53" s="495"/>
      <c r="J53" s="495"/>
      <c r="K53" s="495">
        <v>150</v>
      </c>
      <c r="L53" s="495"/>
      <c r="M53" s="495"/>
      <c r="N53" s="497">
        <v>220</v>
      </c>
      <c r="O53" s="497"/>
      <c r="P53" s="497"/>
      <c r="Q53" s="497">
        <v>180</v>
      </c>
      <c r="R53" s="497"/>
      <c r="S53" s="497"/>
      <c r="T53" s="495">
        <v>36</v>
      </c>
      <c r="U53" s="495"/>
      <c r="V53" s="495"/>
      <c r="W53" s="150">
        <v>1.25</v>
      </c>
      <c r="X53" s="144">
        <v>5.63</v>
      </c>
      <c r="Y53" s="303"/>
      <c r="Z53" s="513">
        <f>W53*Y53</f>
        <v>0</v>
      </c>
      <c r="AA53" s="454"/>
      <c r="AB53" s="176"/>
      <c r="AC53" s="173" t="s">
        <v>15</v>
      </c>
    </row>
    <row r="54" spans="1:29" ht="15.75" customHeight="1">
      <c r="A54" s="39"/>
      <c r="B54" s="386"/>
      <c r="C54" s="177"/>
      <c r="D54" s="177"/>
      <c r="E54" s="62"/>
      <c r="F54" s="62"/>
      <c r="G54" s="62"/>
      <c r="H54" s="179"/>
      <c r="I54" s="179"/>
      <c r="J54" s="179"/>
      <c r="K54" s="179"/>
      <c r="L54" s="62"/>
      <c r="M54" s="62"/>
      <c r="N54" s="62"/>
      <c r="O54" s="62"/>
      <c r="P54" s="62"/>
      <c r="Q54" s="62"/>
      <c r="R54" s="62"/>
      <c r="S54" s="62"/>
      <c r="T54" s="62"/>
      <c r="U54" s="179"/>
      <c r="V54" s="179"/>
      <c r="W54" s="187"/>
      <c r="X54" s="246"/>
      <c r="Y54" s="182"/>
      <c r="Z54" s="190"/>
      <c r="AA54" s="190"/>
      <c r="AB54" s="176"/>
      <c r="AC54" s="170"/>
    </row>
    <row r="55" spans="1:29" ht="22.5" customHeight="1">
      <c r="A55" s="39"/>
      <c r="B55" s="386"/>
      <c r="C55" s="29"/>
      <c r="D55" s="29"/>
      <c r="E55" s="29"/>
      <c r="F55" s="29"/>
      <c r="G55" s="29"/>
      <c r="H55" s="29"/>
      <c r="I55" s="29"/>
      <c r="J55" s="29"/>
      <c r="K55" s="29"/>
      <c r="L55" s="35"/>
      <c r="M55" s="35"/>
      <c r="N55" s="35"/>
      <c r="O55" s="29"/>
      <c r="P55" s="29"/>
      <c r="Q55" s="29"/>
      <c r="R55" s="36"/>
      <c r="S55" s="36"/>
      <c r="T55" s="36"/>
      <c r="U55" s="37"/>
      <c r="V55" s="37"/>
      <c r="W55" s="37"/>
      <c r="X55" s="37"/>
      <c r="Y55" s="35"/>
      <c r="Z55" s="35"/>
      <c r="AA55" s="185"/>
      <c r="AB55" s="176"/>
      <c r="AC55" s="191"/>
    </row>
    <row r="56" spans="1:29" ht="53.25" customHeight="1">
      <c r="A56" s="39"/>
      <c r="B56" s="465"/>
      <c r="C56" s="465"/>
      <c r="D56" s="465"/>
      <c r="E56" s="465"/>
      <c r="F56" s="465"/>
      <c r="G56" s="465"/>
      <c r="H56" s="465"/>
      <c r="I56" s="192"/>
      <c r="J56" s="192"/>
      <c r="K56" s="192"/>
      <c r="L56" s="193"/>
      <c r="M56" s="193"/>
      <c r="N56" s="193"/>
      <c r="O56" s="193"/>
      <c r="P56" s="193"/>
      <c r="Q56" s="193"/>
      <c r="R56" s="193"/>
      <c r="S56" s="193"/>
      <c r="T56" s="193"/>
      <c r="U56" s="39"/>
      <c r="V56" s="39"/>
      <c r="W56" s="39"/>
      <c r="X56" s="193"/>
      <c r="Y56" s="39"/>
      <c r="Z56" s="39"/>
      <c r="AA56" s="185"/>
      <c r="AB56" s="176"/>
      <c r="AC56" s="191"/>
    </row>
    <row r="57" spans="1:29" ht="15.75" customHeight="1">
      <c r="A57" s="39"/>
      <c r="B57" s="465"/>
      <c r="C57" s="465"/>
      <c r="D57" s="465"/>
      <c r="E57" s="465"/>
      <c r="F57" s="465"/>
      <c r="G57" s="465"/>
      <c r="H57" s="465"/>
      <c r="I57" s="192"/>
      <c r="J57" s="192"/>
      <c r="K57" s="192"/>
      <c r="L57" s="193"/>
      <c r="M57" s="193"/>
      <c r="N57" s="193"/>
      <c r="O57" s="193"/>
      <c r="P57" s="193"/>
      <c r="Q57" s="193"/>
      <c r="R57" s="193"/>
      <c r="S57" s="193"/>
      <c r="T57" s="193"/>
      <c r="U57" s="193"/>
      <c r="V57" s="193"/>
      <c r="W57" s="193"/>
      <c r="X57" s="193"/>
      <c r="Y57" s="39"/>
      <c r="AA57" s="74" t="s">
        <v>50</v>
      </c>
      <c r="AB57" s="176"/>
      <c r="AC57" s="191"/>
    </row>
    <row r="58" spans="1:29" s="27" customFormat="1" ht="47.25" customHeight="1">
      <c r="L58" s="40"/>
      <c r="M58" s="40"/>
      <c r="N58" s="40"/>
      <c r="O58" s="40"/>
      <c r="P58" s="40"/>
      <c r="Q58" s="40"/>
      <c r="R58" s="41"/>
      <c r="S58" s="41"/>
      <c r="T58" s="41"/>
      <c r="X58" s="41"/>
      <c r="Y58" s="42"/>
      <c r="Z58" s="42"/>
      <c r="AA58" s="42"/>
      <c r="AB58" s="194"/>
      <c r="AC58" s="194"/>
    </row>
    <row r="59" spans="1:29" s="27" customFormat="1" ht="45.75" customHeight="1">
      <c r="B59" s="510"/>
      <c r="C59" s="510"/>
      <c r="D59" s="510"/>
      <c r="E59" s="510"/>
      <c r="F59" s="510"/>
      <c r="G59" s="510"/>
      <c r="H59" s="510"/>
      <c r="I59" s="195"/>
      <c r="J59" s="195"/>
      <c r="K59" s="195"/>
      <c r="AB59" s="194"/>
      <c r="AC59" s="194"/>
    </row>
    <row r="60" spans="1:29" s="27" customFormat="1" ht="15.75" customHeight="1">
      <c r="B60" s="43"/>
      <c r="C60" s="43"/>
      <c r="D60" s="43"/>
      <c r="E60" s="43"/>
      <c r="F60" s="43"/>
      <c r="G60" s="44"/>
      <c r="H60" s="45"/>
      <c r="I60" s="45"/>
      <c r="J60" s="45"/>
      <c r="K60" s="45"/>
      <c r="L60" s="16"/>
      <c r="M60" s="16"/>
      <c r="N60" s="16"/>
      <c r="O60" s="45"/>
      <c r="P60" s="45"/>
      <c r="Q60" s="45"/>
      <c r="R60" s="43"/>
      <c r="S60" s="43"/>
      <c r="T60" s="43"/>
      <c r="U60" s="41"/>
      <c r="V60" s="41"/>
      <c r="W60" s="41"/>
      <c r="X60" s="41"/>
      <c r="Y60" s="43"/>
      <c r="Z60" s="43"/>
      <c r="AA60" s="43"/>
      <c r="AB60" s="46"/>
      <c r="AC60" s="46"/>
    </row>
    <row r="61" spans="1:29" s="27" customFormat="1" ht="15.75" customHeight="1">
      <c r="B61" s="46"/>
      <c r="C61" s="46"/>
      <c r="D61" s="46"/>
      <c r="E61" s="46"/>
      <c r="F61" s="46"/>
      <c r="G61" s="44"/>
      <c r="H61" s="45"/>
      <c r="I61" s="45"/>
      <c r="J61" s="45"/>
      <c r="K61" s="45"/>
      <c r="L61" s="16"/>
      <c r="M61" s="16"/>
      <c r="N61" s="16"/>
      <c r="O61" s="45"/>
      <c r="P61" s="45"/>
      <c r="Q61" s="45"/>
      <c r="R61" s="46"/>
      <c r="S61" s="46"/>
      <c r="T61" s="46"/>
      <c r="U61" s="41"/>
      <c r="V61" s="41"/>
      <c r="W61" s="41"/>
      <c r="X61" s="41"/>
      <c r="Y61" s="46"/>
      <c r="Z61" s="46"/>
      <c r="AA61" s="46"/>
      <c r="AB61" s="46"/>
      <c r="AC61" s="46"/>
    </row>
    <row r="62" spans="1:29" s="27" customFormat="1" ht="11.25" customHeight="1">
      <c r="B62" s="47"/>
      <c r="C62" s="47"/>
      <c r="D62" s="47"/>
      <c r="E62" s="46"/>
      <c r="F62" s="46"/>
      <c r="G62" s="47"/>
      <c r="H62" s="46"/>
      <c r="I62" s="46"/>
      <c r="J62" s="46"/>
      <c r="K62" s="46"/>
      <c r="L62" s="46"/>
      <c r="M62" s="46"/>
      <c r="N62" s="46"/>
      <c r="O62" s="46"/>
      <c r="P62" s="46"/>
      <c r="Q62" s="46"/>
      <c r="R62" s="48"/>
      <c r="S62" s="48"/>
      <c r="T62" s="48"/>
      <c r="U62" s="41"/>
      <c r="V62" s="41"/>
      <c r="W62" s="41"/>
      <c r="X62" s="41"/>
      <c r="Y62" s="46"/>
      <c r="AB62" s="46"/>
      <c r="AC62" s="46"/>
    </row>
    <row r="63" spans="1:29" s="27" customFormat="1" ht="15.75" customHeight="1">
      <c r="H63" s="46"/>
      <c r="I63" s="46"/>
      <c r="J63" s="46"/>
      <c r="K63" s="46"/>
      <c r="L63" s="46"/>
      <c r="M63" s="46"/>
      <c r="N63" s="46"/>
      <c r="O63" s="48"/>
      <c r="P63" s="48"/>
      <c r="Q63" s="48"/>
      <c r="R63" s="48"/>
      <c r="S63" s="48"/>
      <c r="T63" s="48"/>
      <c r="U63" s="41"/>
      <c r="V63" s="41"/>
      <c r="W63" s="41"/>
      <c r="X63" s="41"/>
      <c r="Y63" s="18"/>
      <c r="Z63" s="19"/>
      <c r="AA63" s="19"/>
      <c r="AB63" s="46"/>
      <c r="AC63" s="46"/>
    </row>
    <row r="64" spans="1:29" s="27" customFormat="1">
      <c r="H64" s="46"/>
      <c r="I64" s="46"/>
      <c r="J64" s="46"/>
      <c r="K64" s="46"/>
      <c r="L64" s="46"/>
      <c r="M64" s="46"/>
      <c r="N64" s="46"/>
      <c r="O64" s="48"/>
      <c r="P64" s="48"/>
      <c r="Q64" s="48"/>
      <c r="R64" s="48"/>
      <c r="S64" s="48"/>
      <c r="T64" s="48"/>
      <c r="U64" s="41"/>
      <c r="V64" s="41"/>
      <c r="W64" s="41"/>
      <c r="X64" s="41"/>
      <c r="Y64" s="46"/>
      <c r="Z64" s="46"/>
      <c r="AA64" s="46"/>
      <c r="AB64" s="46"/>
      <c r="AC64" s="46"/>
    </row>
    <row r="65" spans="2:29" s="27" customFormat="1" ht="15">
      <c r="B65" s="49"/>
      <c r="C65" s="49"/>
      <c r="D65" s="49"/>
      <c r="E65" s="49"/>
      <c r="F65" s="49"/>
      <c r="G65" s="49"/>
      <c r="H65" s="49"/>
      <c r="I65" s="49"/>
      <c r="J65" s="49"/>
      <c r="K65" s="49"/>
      <c r="L65" s="49"/>
      <c r="M65" s="49"/>
      <c r="N65" s="49"/>
      <c r="O65" s="49"/>
      <c r="P65" s="49"/>
      <c r="Q65" s="49"/>
      <c r="R65" s="49"/>
      <c r="S65" s="49"/>
      <c r="T65" s="49"/>
      <c r="U65" s="49"/>
      <c r="V65" s="49"/>
      <c r="W65" s="20"/>
      <c r="X65" s="20"/>
      <c r="Z65" s="20"/>
      <c r="AA65" s="20"/>
      <c r="AB65" s="46"/>
      <c r="AC65" s="46"/>
    </row>
    <row r="66" spans="2:29" s="27" customFormat="1">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46"/>
      <c r="AC66" s="46"/>
    </row>
    <row r="67" spans="2:29" s="27" customFormat="1">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46"/>
      <c r="AC67" s="46"/>
    </row>
    <row r="68" spans="2:29" s="27" customFormat="1">
      <c r="H68" s="21"/>
      <c r="I68" s="21"/>
      <c r="J68" s="21"/>
      <c r="K68" s="21"/>
      <c r="L68" s="21"/>
      <c r="M68" s="21"/>
      <c r="N68" s="21"/>
      <c r="O68" s="21"/>
      <c r="P68" s="21"/>
      <c r="Q68" s="21"/>
      <c r="R68" s="20"/>
      <c r="S68" s="20"/>
      <c r="T68" s="20"/>
      <c r="U68" s="20"/>
      <c r="V68" s="20"/>
      <c r="W68" s="20"/>
      <c r="X68" s="20"/>
      <c r="Y68" s="20"/>
      <c r="Z68" s="20"/>
      <c r="AA68" s="20"/>
      <c r="AB68" s="168"/>
      <c r="AC68" s="168"/>
    </row>
    <row r="69" spans="2:29" s="27" customFormat="1">
      <c r="H69" s="21"/>
      <c r="I69" s="21"/>
      <c r="J69" s="21"/>
      <c r="K69" s="21"/>
      <c r="L69" s="21"/>
      <c r="M69" s="21"/>
      <c r="N69" s="21"/>
      <c r="O69" s="21"/>
      <c r="P69" s="21"/>
      <c r="Q69" s="21"/>
      <c r="R69" s="20"/>
      <c r="S69" s="20"/>
      <c r="T69" s="20"/>
      <c r="U69" s="20"/>
      <c r="V69" s="20"/>
      <c r="W69" s="20"/>
      <c r="X69" s="20"/>
      <c r="Y69" s="20"/>
      <c r="Z69" s="20"/>
      <c r="AA69" s="20"/>
      <c r="AB69" s="168"/>
      <c r="AC69" s="168"/>
    </row>
    <row r="70" spans="2:29" s="27" customFormat="1">
      <c r="AB70" s="168"/>
      <c r="AC70" s="168"/>
    </row>
    <row r="71" spans="2:29" s="27" customFormat="1">
      <c r="AB71" s="196"/>
      <c r="AC71" s="196"/>
    </row>
    <row r="72" spans="2:29" s="27" customFormat="1">
      <c r="AB72" s="168"/>
      <c r="AC72" s="168"/>
    </row>
    <row r="73" spans="2:29" s="27" customFormat="1">
      <c r="AB73" s="168"/>
      <c r="AC73" s="168"/>
    </row>
    <row r="74" spans="2:29" s="27" customFormat="1">
      <c r="AB74" s="168"/>
      <c r="AC74" s="168"/>
    </row>
    <row r="75" spans="2:29" s="27" customFormat="1">
      <c r="AB75" s="168"/>
      <c r="AC75" s="168"/>
    </row>
    <row r="76" spans="2:29" s="27" customFormat="1">
      <c r="AB76" s="168"/>
      <c r="AC76" s="168"/>
    </row>
    <row r="77" spans="2:29" s="27" customFormat="1">
      <c r="AB77" s="168"/>
      <c r="AC77" s="168"/>
    </row>
    <row r="78" spans="2:29" s="27" customFormat="1">
      <c r="AB78" s="168"/>
      <c r="AC78" s="168"/>
    </row>
    <row r="79" spans="2:29" s="27" customFormat="1">
      <c r="AB79" s="168"/>
      <c r="AC79" s="168"/>
    </row>
    <row r="80" spans="2:29" s="27" customFormat="1">
      <c r="AB80" s="168"/>
      <c r="AC80" s="168"/>
    </row>
    <row r="81" spans="28:29" s="27" customFormat="1">
      <c r="AB81" s="168"/>
      <c r="AC81" s="168"/>
    </row>
    <row r="82" spans="28:29" s="27" customFormat="1">
      <c r="AB82" s="168"/>
      <c r="AC82" s="168"/>
    </row>
    <row r="83" spans="28:29" s="27" customFormat="1">
      <c r="AB83" s="168"/>
      <c r="AC83" s="168"/>
    </row>
    <row r="84" spans="28:29" s="27" customFormat="1">
      <c r="AB84" s="168"/>
      <c r="AC84" s="168"/>
    </row>
    <row r="85" spans="28:29" s="27" customFormat="1">
      <c r="AB85" s="168"/>
      <c r="AC85" s="168"/>
    </row>
    <row r="86" spans="28:29" s="27" customFormat="1">
      <c r="AB86" s="168"/>
      <c r="AC86" s="168"/>
    </row>
    <row r="87" spans="28:29" s="27" customFormat="1">
      <c r="AB87" s="168"/>
      <c r="AC87" s="168"/>
    </row>
    <row r="88" spans="28:29" s="27" customFormat="1">
      <c r="AB88" s="168"/>
      <c r="AC88" s="168"/>
    </row>
    <row r="89" spans="28:29" s="27" customFormat="1">
      <c r="AB89" s="168"/>
      <c r="AC89" s="168"/>
    </row>
    <row r="90" spans="28:29" s="27" customFormat="1">
      <c r="AB90" s="168"/>
      <c r="AC90" s="168"/>
    </row>
    <row r="91" spans="28:29" s="27" customFormat="1">
      <c r="AB91" s="168"/>
      <c r="AC91" s="168"/>
    </row>
    <row r="92" spans="28:29" s="27" customFormat="1">
      <c r="AB92" s="168"/>
      <c r="AC92" s="168"/>
    </row>
    <row r="93" spans="28:29" s="27" customFormat="1">
      <c r="AB93" s="168"/>
      <c r="AC93" s="168"/>
    </row>
    <row r="94" spans="28:29" s="27" customFormat="1">
      <c r="AB94" s="168"/>
      <c r="AC94" s="168"/>
    </row>
    <row r="95" spans="28:29" s="27" customFormat="1">
      <c r="AB95" s="168"/>
      <c r="AC95" s="168"/>
    </row>
    <row r="96" spans="28:29" s="27" customFormat="1">
      <c r="AB96" s="168"/>
      <c r="AC96" s="168"/>
    </row>
    <row r="97" spans="28:29" s="27" customFormat="1">
      <c r="AB97" s="168"/>
      <c r="AC97" s="168"/>
    </row>
    <row r="98" spans="28:29" s="27" customFormat="1">
      <c r="AB98" s="168"/>
      <c r="AC98" s="168"/>
    </row>
    <row r="99" spans="28:29" s="27" customFormat="1">
      <c r="AB99" s="168"/>
      <c r="AC99" s="168"/>
    </row>
    <row r="100" spans="28:29" s="27" customFormat="1">
      <c r="AB100" s="168"/>
      <c r="AC100" s="168"/>
    </row>
    <row r="101" spans="28:29" s="27" customFormat="1">
      <c r="AB101" s="168"/>
      <c r="AC101" s="168"/>
    </row>
    <row r="102" spans="28:29" s="27" customFormat="1">
      <c r="AB102" s="168"/>
      <c r="AC102" s="168"/>
    </row>
    <row r="103" spans="28:29" s="27" customFormat="1">
      <c r="AB103" s="168"/>
      <c r="AC103" s="168"/>
    </row>
    <row r="104" spans="28:29" s="27" customFormat="1">
      <c r="AB104" s="168"/>
      <c r="AC104" s="168"/>
    </row>
    <row r="105" spans="28:29" s="27" customFormat="1">
      <c r="AB105" s="168"/>
      <c r="AC105" s="168"/>
    </row>
    <row r="106" spans="28:29" s="27" customFormat="1">
      <c r="AB106" s="168"/>
      <c r="AC106" s="168"/>
    </row>
    <row r="107" spans="28:29" s="27" customFormat="1">
      <c r="AB107" s="168"/>
      <c r="AC107" s="168"/>
    </row>
    <row r="108" spans="28:29" s="27" customFormat="1">
      <c r="AB108" s="168"/>
      <c r="AC108" s="168"/>
    </row>
    <row r="109" spans="28:29">
      <c r="AB109" s="197"/>
      <c r="AC109" s="168"/>
    </row>
    <row r="110" spans="28:29">
      <c r="AB110" s="197"/>
      <c r="AC110" s="168"/>
    </row>
    <row r="111" spans="28:29">
      <c r="AB111" s="197"/>
      <c r="AC111" s="168"/>
    </row>
    <row r="112" spans="28:29">
      <c r="AB112" s="197"/>
      <c r="AC112" s="168"/>
    </row>
    <row r="113" spans="28:29">
      <c r="AB113" s="197"/>
      <c r="AC113" s="168"/>
    </row>
    <row r="114" spans="28:29">
      <c r="AB114" s="197"/>
      <c r="AC114" s="168"/>
    </row>
    <row r="115" spans="28:29">
      <c r="AB115" s="197"/>
      <c r="AC115" s="168"/>
    </row>
    <row r="116" spans="28:29">
      <c r="AB116" s="197"/>
      <c r="AC116" s="168"/>
    </row>
    <row r="117" spans="28:29">
      <c r="AB117" s="197"/>
      <c r="AC117" s="168"/>
    </row>
    <row r="118" spans="28:29">
      <c r="AB118" s="197"/>
      <c r="AC118" s="168"/>
    </row>
    <row r="119" spans="28:29">
      <c r="AB119" s="197"/>
      <c r="AC119" s="168"/>
    </row>
    <row r="120" spans="28:29">
      <c r="AB120" s="197"/>
      <c r="AC120" s="168"/>
    </row>
    <row r="121" spans="28:29">
      <c r="AB121" s="197"/>
      <c r="AC121" s="168"/>
    </row>
    <row r="122" spans="28:29">
      <c r="AB122" s="197"/>
      <c r="AC122" s="168"/>
    </row>
    <row r="123" spans="28:29">
      <c r="AB123" s="197"/>
      <c r="AC123" s="168"/>
    </row>
    <row r="124" spans="28:29">
      <c r="AB124" s="197"/>
      <c r="AC124" s="168"/>
    </row>
    <row r="125" spans="28:29">
      <c r="AB125" s="197"/>
      <c r="AC125" s="168"/>
    </row>
    <row r="126" spans="28:29">
      <c r="AB126" s="197"/>
      <c r="AC126" s="168"/>
    </row>
    <row r="127" spans="28:29">
      <c r="AB127" s="197"/>
      <c r="AC127" s="168"/>
    </row>
    <row r="128" spans="28:29">
      <c r="AB128" s="197"/>
      <c r="AC128" s="168"/>
    </row>
    <row r="129" spans="28:29">
      <c r="AB129" s="197"/>
      <c r="AC129" s="168"/>
    </row>
    <row r="130" spans="28:29">
      <c r="AB130" s="197"/>
      <c r="AC130" s="168"/>
    </row>
    <row r="131" spans="28:29">
      <c r="AB131" s="197"/>
      <c r="AC131" s="168"/>
    </row>
    <row r="132" spans="28:29">
      <c r="AB132" s="197"/>
      <c r="AC132" s="168"/>
    </row>
    <row r="133" spans="28:29">
      <c r="AB133" s="197"/>
      <c r="AC133" s="168"/>
    </row>
    <row r="134" spans="28:29">
      <c r="AB134" s="197"/>
      <c r="AC134" s="168"/>
    </row>
    <row r="135" spans="28:29">
      <c r="AB135" s="197"/>
      <c r="AC135" s="168"/>
    </row>
    <row r="136" spans="28:29">
      <c r="AB136" s="197"/>
      <c r="AC136" s="168"/>
    </row>
    <row r="137" spans="28:29">
      <c r="AB137" s="197"/>
      <c r="AC137" s="168"/>
    </row>
    <row r="138" spans="28:29">
      <c r="AB138" s="197"/>
      <c r="AC138" s="168"/>
    </row>
    <row r="139" spans="28:29">
      <c r="AB139" s="197"/>
      <c r="AC139" s="168"/>
    </row>
    <row r="140" spans="28:29">
      <c r="AB140" s="197"/>
      <c r="AC140" s="168"/>
    </row>
    <row r="141" spans="28:29">
      <c r="AB141" s="197"/>
      <c r="AC141" s="168"/>
    </row>
    <row r="142" spans="28:29">
      <c r="AB142" s="197"/>
      <c r="AC142" s="168"/>
    </row>
    <row r="143" spans="28:29">
      <c r="AB143" s="197"/>
      <c r="AC143" s="168"/>
    </row>
    <row r="144" spans="28:29">
      <c r="AB144" s="197"/>
      <c r="AC144" s="168"/>
    </row>
    <row r="145" spans="28:29">
      <c r="AB145" s="197"/>
      <c r="AC145" s="168"/>
    </row>
    <row r="146" spans="28:29">
      <c r="AB146" s="197"/>
      <c r="AC146" s="168"/>
    </row>
    <row r="147" spans="28:29">
      <c r="AB147" s="197"/>
      <c r="AC147" s="168"/>
    </row>
    <row r="148" spans="28:29">
      <c r="AB148" s="197"/>
      <c r="AC148" s="168"/>
    </row>
    <row r="149" spans="28:29">
      <c r="AB149" s="197"/>
      <c r="AC149" s="168"/>
    </row>
    <row r="150" spans="28:29">
      <c r="AB150" s="197"/>
      <c r="AC150" s="168"/>
    </row>
    <row r="151" spans="28:29">
      <c r="AB151" s="197"/>
      <c r="AC151" s="168"/>
    </row>
    <row r="152" spans="28:29">
      <c r="AB152" s="197"/>
      <c r="AC152" s="168"/>
    </row>
    <row r="153" spans="28:29">
      <c r="AB153" s="197"/>
      <c r="AC153" s="168"/>
    </row>
    <row r="154" spans="28:29">
      <c r="AB154" s="197"/>
      <c r="AC154" s="168"/>
    </row>
    <row r="155" spans="28:29">
      <c r="AB155" s="197"/>
      <c r="AC155" s="168"/>
    </row>
    <row r="156" spans="28:29">
      <c r="AB156" s="197"/>
      <c r="AC156" s="168"/>
    </row>
    <row r="157" spans="28:29">
      <c r="AB157" s="197"/>
      <c r="AC157" s="168"/>
    </row>
    <row r="158" spans="28:29">
      <c r="AB158" s="197"/>
      <c r="AC158" s="168"/>
    </row>
    <row r="159" spans="28:29">
      <c r="AB159" s="197"/>
      <c r="AC159" s="168"/>
    </row>
    <row r="160" spans="28:29">
      <c r="AB160" s="197"/>
      <c r="AC160" s="168"/>
    </row>
    <row r="161" spans="28:29">
      <c r="AB161" s="197"/>
      <c r="AC161" s="168"/>
    </row>
    <row r="162" spans="28:29">
      <c r="AB162" s="197"/>
      <c r="AC162" s="168"/>
    </row>
    <row r="163" spans="28:29">
      <c r="AB163" s="197"/>
      <c r="AC163" s="168"/>
    </row>
    <row r="164" spans="28:29">
      <c r="AB164" s="197"/>
      <c r="AC164" s="168"/>
    </row>
    <row r="165" spans="28:29">
      <c r="AB165" s="197"/>
      <c r="AC165" s="168"/>
    </row>
    <row r="166" spans="28:29">
      <c r="AB166" s="197"/>
      <c r="AC166" s="168"/>
    </row>
    <row r="167" spans="28:29">
      <c r="AB167" s="197"/>
      <c r="AC167" s="168"/>
    </row>
    <row r="168" spans="28:29">
      <c r="AB168" s="197"/>
      <c r="AC168" s="168"/>
    </row>
    <row r="169" spans="28:29">
      <c r="AB169" s="197"/>
      <c r="AC169" s="168"/>
    </row>
    <row r="170" spans="28:29">
      <c r="AB170" s="197"/>
      <c r="AC170" s="168"/>
    </row>
    <row r="171" spans="28:29">
      <c r="AB171" s="197"/>
      <c r="AC171" s="168"/>
    </row>
    <row r="172" spans="28:29">
      <c r="AB172" s="197"/>
      <c r="AC172" s="168"/>
    </row>
    <row r="173" spans="28:29">
      <c r="AB173" s="197"/>
      <c r="AC173" s="168"/>
    </row>
    <row r="174" spans="28:29">
      <c r="AB174" s="197"/>
      <c r="AC174" s="168"/>
    </row>
    <row r="175" spans="28:29">
      <c r="AB175" s="197"/>
      <c r="AC175" s="168"/>
    </row>
    <row r="176" spans="28:29">
      <c r="AB176" s="197"/>
      <c r="AC176" s="168"/>
    </row>
    <row r="177" spans="28:29">
      <c r="AB177" s="197"/>
      <c r="AC177" s="168"/>
    </row>
    <row r="178" spans="28:29">
      <c r="AB178" s="197"/>
      <c r="AC178" s="168"/>
    </row>
    <row r="179" spans="28:29">
      <c r="AB179" s="197"/>
      <c r="AC179" s="168"/>
    </row>
    <row r="180" spans="28:29">
      <c r="AB180" s="197"/>
      <c r="AC180" s="168"/>
    </row>
    <row r="181" spans="28:29">
      <c r="AB181" s="197"/>
      <c r="AC181" s="168"/>
    </row>
    <row r="182" spans="28:29">
      <c r="AB182" s="197"/>
      <c r="AC182" s="168"/>
    </row>
    <row r="183" spans="28:29">
      <c r="AB183" s="197"/>
      <c r="AC183" s="168"/>
    </row>
    <row r="184" spans="28:29">
      <c r="AB184" s="197"/>
      <c r="AC184" s="168"/>
    </row>
    <row r="185" spans="28:29">
      <c r="AB185" s="197"/>
      <c r="AC185" s="168"/>
    </row>
    <row r="186" spans="28:29">
      <c r="AB186" s="197"/>
      <c r="AC186" s="168"/>
    </row>
    <row r="187" spans="28:29">
      <c r="AB187" s="197"/>
      <c r="AC187" s="168"/>
    </row>
    <row r="188" spans="28:29">
      <c r="AB188" s="197"/>
      <c r="AC188" s="168"/>
    </row>
    <row r="189" spans="28:29">
      <c r="AB189" s="197"/>
      <c r="AC189" s="168"/>
    </row>
    <row r="190" spans="28:29">
      <c r="AB190" s="197"/>
      <c r="AC190" s="168"/>
    </row>
    <row r="191" spans="28:29">
      <c r="AB191" s="197"/>
      <c r="AC191" s="168"/>
    </row>
    <row r="192" spans="28:29">
      <c r="AB192" s="197"/>
      <c r="AC192" s="168"/>
    </row>
    <row r="193" spans="28:29">
      <c r="AB193" s="197"/>
      <c r="AC193" s="168"/>
    </row>
    <row r="194" spans="28:29">
      <c r="AB194" s="197"/>
      <c r="AC194" s="168"/>
    </row>
    <row r="195" spans="28:29">
      <c r="AB195" s="197"/>
      <c r="AC195" s="168"/>
    </row>
    <row r="196" spans="28:29">
      <c r="AB196" s="197"/>
      <c r="AC196" s="168"/>
    </row>
    <row r="197" spans="28:29">
      <c r="AB197" s="197"/>
      <c r="AC197" s="168"/>
    </row>
    <row r="198" spans="28:29">
      <c r="AB198" s="197"/>
      <c r="AC198" s="168"/>
    </row>
    <row r="199" spans="28:29">
      <c r="AB199" s="197"/>
      <c r="AC199" s="168"/>
    </row>
    <row r="200" spans="28:29">
      <c r="AB200" s="197"/>
      <c r="AC200" s="168"/>
    </row>
    <row r="201" spans="28:29">
      <c r="AB201" s="197"/>
      <c r="AC201" s="168"/>
    </row>
    <row r="202" spans="28:29">
      <c r="AB202" s="197"/>
      <c r="AC202" s="168"/>
    </row>
    <row r="203" spans="28:29">
      <c r="AB203" s="197"/>
      <c r="AC203" s="168"/>
    </row>
    <row r="204" spans="28:29">
      <c r="AB204" s="197"/>
      <c r="AC204" s="168"/>
    </row>
    <row r="205" spans="28:29">
      <c r="AB205" s="197"/>
      <c r="AC205" s="168"/>
    </row>
    <row r="206" spans="28:29">
      <c r="AB206" s="197"/>
      <c r="AC206" s="168"/>
    </row>
    <row r="207" spans="28:29">
      <c r="AB207" s="197"/>
      <c r="AC207" s="168"/>
    </row>
    <row r="208" spans="28:29">
      <c r="AB208" s="197"/>
      <c r="AC208" s="168"/>
    </row>
    <row r="209" spans="28:29">
      <c r="AB209" s="197"/>
      <c r="AC209" s="168"/>
    </row>
    <row r="210" spans="28:29">
      <c r="AB210" s="197"/>
      <c r="AC210" s="168"/>
    </row>
    <row r="211" spans="28:29">
      <c r="AB211" s="197"/>
      <c r="AC211" s="168"/>
    </row>
    <row r="212" spans="28:29">
      <c r="AB212" s="197"/>
      <c r="AC212" s="168"/>
    </row>
    <row r="213" spans="28:29">
      <c r="AB213" s="197"/>
      <c r="AC213" s="168"/>
    </row>
    <row r="214" spans="28:29">
      <c r="AB214" s="197"/>
      <c r="AC214" s="168"/>
    </row>
    <row r="215" spans="28:29">
      <c r="AB215" s="197"/>
      <c r="AC215" s="168"/>
    </row>
    <row r="216" spans="28:29">
      <c r="AB216" s="197"/>
      <c r="AC216" s="168"/>
    </row>
    <row r="217" spans="28:29">
      <c r="AB217" s="197"/>
      <c r="AC217" s="168"/>
    </row>
    <row r="218" spans="28:29">
      <c r="AB218" s="197"/>
      <c r="AC218" s="168"/>
    </row>
    <row r="219" spans="28:29">
      <c r="AB219" s="197"/>
      <c r="AC219" s="168"/>
    </row>
    <row r="220" spans="28:29">
      <c r="AB220" s="197"/>
      <c r="AC220" s="168"/>
    </row>
    <row r="221" spans="28:29">
      <c r="AB221" s="197"/>
      <c r="AC221" s="168"/>
    </row>
    <row r="222" spans="28:29">
      <c r="AB222" s="197"/>
      <c r="AC222" s="168"/>
    </row>
    <row r="223" spans="28:29">
      <c r="AB223" s="197"/>
      <c r="AC223" s="168"/>
    </row>
    <row r="224" spans="28:29">
      <c r="AB224" s="197"/>
      <c r="AC224" s="168"/>
    </row>
    <row r="225" spans="28:29">
      <c r="AB225" s="197"/>
      <c r="AC225" s="168"/>
    </row>
    <row r="226" spans="28:29">
      <c r="AB226" s="197"/>
      <c r="AC226" s="168"/>
    </row>
    <row r="227" spans="28:29">
      <c r="AB227" s="197"/>
      <c r="AC227" s="168"/>
    </row>
    <row r="228" spans="28:29">
      <c r="AB228" s="197"/>
      <c r="AC228" s="168"/>
    </row>
    <row r="229" spans="28:29">
      <c r="AB229" s="197"/>
      <c r="AC229" s="168"/>
    </row>
    <row r="230" spans="28:29">
      <c r="AB230" s="197"/>
      <c r="AC230" s="168"/>
    </row>
    <row r="231" spans="28:29">
      <c r="AB231" s="197"/>
      <c r="AC231" s="168"/>
    </row>
    <row r="232" spans="28:29">
      <c r="AB232" s="197"/>
      <c r="AC232" s="168"/>
    </row>
    <row r="233" spans="28:29">
      <c r="AB233" s="197"/>
      <c r="AC233" s="168"/>
    </row>
    <row r="234" spans="28:29">
      <c r="AB234" s="197"/>
      <c r="AC234" s="168"/>
    </row>
    <row r="235" spans="28:29">
      <c r="AB235" s="197"/>
      <c r="AC235" s="168"/>
    </row>
    <row r="236" spans="28:29">
      <c r="AB236" s="197"/>
      <c r="AC236" s="168"/>
    </row>
    <row r="237" spans="28:29">
      <c r="AB237" s="197"/>
      <c r="AC237" s="168"/>
    </row>
    <row r="238" spans="28:29">
      <c r="AB238" s="197"/>
      <c r="AC238" s="168"/>
    </row>
    <row r="239" spans="28:29">
      <c r="AB239" s="197"/>
      <c r="AC239" s="168"/>
    </row>
    <row r="240" spans="28:29">
      <c r="AB240" s="197"/>
      <c r="AC240" s="168"/>
    </row>
    <row r="241" spans="28:29">
      <c r="AB241" s="197"/>
      <c r="AC241" s="168"/>
    </row>
    <row r="242" spans="28:29">
      <c r="AB242" s="197"/>
      <c r="AC242" s="168"/>
    </row>
    <row r="243" spans="28:29">
      <c r="AB243" s="197"/>
      <c r="AC243" s="168"/>
    </row>
    <row r="244" spans="28:29">
      <c r="AB244" s="197"/>
      <c r="AC244" s="168"/>
    </row>
    <row r="245" spans="28:29">
      <c r="AB245" s="197"/>
      <c r="AC245" s="168"/>
    </row>
    <row r="246" spans="28:29">
      <c r="AB246" s="197"/>
      <c r="AC246" s="168"/>
    </row>
    <row r="247" spans="28:29">
      <c r="AB247" s="197"/>
      <c r="AC247" s="168"/>
    </row>
    <row r="248" spans="28:29">
      <c r="AB248" s="197"/>
      <c r="AC248" s="168"/>
    </row>
    <row r="249" spans="28:29">
      <c r="AB249" s="197"/>
      <c r="AC249" s="168"/>
    </row>
    <row r="250" spans="28:29">
      <c r="AB250" s="197"/>
      <c r="AC250" s="168"/>
    </row>
    <row r="251" spans="28:29">
      <c r="AB251" s="197"/>
      <c r="AC251" s="168"/>
    </row>
    <row r="252" spans="28:29">
      <c r="AB252" s="197"/>
      <c r="AC252" s="168"/>
    </row>
    <row r="253" spans="28:29">
      <c r="AB253" s="197"/>
      <c r="AC253" s="168"/>
    </row>
    <row r="254" spans="28:29">
      <c r="AB254" s="197"/>
      <c r="AC254" s="168"/>
    </row>
    <row r="255" spans="28:29">
      <c r="AB255" s="197"/>
      <c r="AC255" s="168"/>
    </row>
    <row r="256" spans="28:29">
      <c r="AB256" s="197"/>
      <c r="AC256" s="168"/>
    </row>
    <row r="257" spans="28:29">
      <c r="AB257" s="197"/>
      <c r="AC257" s="168"/>
    </row>
    <row r="258" spans="28:29">
      <c r="AB258" s="197"/>
      <c r="AC258" s="168"/>
    </row>
    <row r="259" spans="28:29">
      <c r="AB259" s="197"/>
      <c r="AC259" s="168"/>
    </row>
    <row r="260" spans="28:29">
      <c r="AB260" s="197"/>
      <c r="AC260" s="168"/>
    </row>
    <row r="261" spans="28:29">
      <c r="AB261" s="197"/>
      <c r="AC261" s="168"/>
    </row>
    <row r="262" spans="28:29">
      <c r="AB262" s="197"/>
      <c r="AC262" s="168"/>
    </row>
    <row r="263" spans="28:29">
      <c r="AB263" s="197"/>
      <c r="AC263" s="168"/>
    </row>
    <row r="264" spans="28:29">
      <c r="AB264" s="197"/>
      <c r="AC264" s="168"/>
    </row>
    <row r="265" spans="28:29">
      <c r="AB265" s="197"/>
      <c r="AC265" s="168"/>
    </row>
    <row r="266" spans="28:29">
      <c r="AB266" s="197"/>
      <c r="AC266" s="168"/>
    </row>
    <row r="267" spans="28:29">
      <c r="AB267" s="197"/>
      <c r="AC267" s="168"/>
    </row>
    <row r="268" spans="28:29">
      <c r="AB268" s="197"/>
      <c r="AC268" s="168"/>
    </row>
    <row r="269" spans="28:29">
      <c r="AB269" s="197"/>
      <c r="AC269" s="168"/>
    </row>
    <row r="270" spans="28:29">
      <c r="AB270" s="197"/>
      <c r="AC270" s="168"/>
    </row>
    <row r="271" spans="28:29">
      <c r="AB271" s="197"/>
      <c r="AC271" s="168"/>
    </row>
    <row r="272" spans="28:29">
      <c r="AB272" s="197"/>
      <c r="AC272" s="168"/>
    </row>
    <row r="273" spans="28:29">
      <c r="AB273" s="197"/>
      <c r="AC273" s="168"/>
    </row>
    <row r="274" spans="28:29">
      <c r="AB274" s="197"/>
      <c r="AC274" s="168"/>
    </row>
    <row r="275" spans="28:29">
      <c r="AB275" s="197"/>
      <c r="AC275" s="168"/>
    </row>
    <row r="276" spans="28:29">
      <c r="AB276" s="197"/>
      <c r="AC276" s="168"/>
    </row>
    <row r="277" spans="28:29">
      <c r="AB277" s="197"/>
      <c r="AC277" s="168"/>
    </row>
    <row r="278" spans="28:29">
      <c r="AB278" s="197"/>
      <c r="AC278" s="168"/>
    </row>
    <row r="279" spans="28:29">
      <c r="AB279" s="197"/>
      <c r="AC279" s="168"/>
    </row>
    <row r="280" spans="28:29">
      <c r="AB280" s="197"/>
      <c r="AC280" s="168"/>
    </row>
    <row r="281" spans="28:29">
      <c r="AB281" s="197"/>
      <c r="AC281" s="168"/>
    </row>
    <row r="282" spans="28:29">
      <c r="AB282" s="197"/>
      <c r="AC282" s="168"/>
    </row>
    <row r="283" spans="28:29">
      <c r="AB283" s="197"/>
      <c r="AC283" s="168"/>
    </row>
    <row r="284" spans="28:29">
      <c r="AB284" s="197"/>
      <c r="AC284" s="168"/>
    </row>
    <row r="285" spans="28:29">
      <c r="AB285" s="197"/>
      <c r="AC285" s="168"/>
    </row>
    <row r="286" spans="28:29">
      <c r="AB286" s="197"/>
      <c r="AC286" s="168"/>
    </row>
    <row r="287" spans="28:29">
      <c r="AB287" s="197"/>
      <c r="AC287" s="168"/>
    </row>
    <row r="288" spans="28:29">
      <c r="AB288" s="197"/>
      <c r="AC288" s="168"/>
    </row>
    <row r="289" spans="28:29">
      <c r="AB289" s="197"/>
      <c r="AC289" s="168"/>
    </row>
    <row r="290" spans="28:29">
      <c r="AB290" s="197"/>
      <c r="AC290" s="168"/>
    </row>
    <row r="291" spans="28:29">
      <c r="AB291" s="197"/>
      <c r="AC291" s="168"/>
    </row>
    <row r="292" spans="28:29">
      <c r="AB292" s="197"/>
      <c r="AC292" s="168"/>
    </row>
    <row r="293" spans="28:29">
      <c r="AB293" s="197"/>
      <c r="AC293" s="168"/>
    </row>
    <row r="294" spans="28:29">
      <c r="AB294" s="197"/>
      <c r="AC294" s="168"/>
    </row>
    <row r="295" spans="28:29">
      <c r="AB295" s="197"/>
      <c r="AC295" s="168"/>
    </row>
    <row r="296" spans="28:29">
      <c r="AB296" s="197"/>
      <c r="AC296" s="168"/>
    </row>
    <row r="297" spans="28:29">
      <c r="AB297" s="197"/>
      <c r="AC297" s="168"/>
    </row>
    <row r="298" spans="28:29">
      <c r="AB298" s="197"/>
      <c r="AC298" s="168"/>
    </row>
    <row r="299" spans="28:29">
      <c r="AB299" s="197"/>
      <c r="AC299" s="168"/>
    </row>
    <row r="300" spans="28:29">
      <c r="AB300" s="197"/>
      <c r="AC300" s="168"/>
    </row>
    <row r="301" spans="28:29">
      <c r="AB301" s="197"/>
      <c r="AC301" s="168"/>
    </row>
    <row r="302" spans="28:29">
      <c r="AB302" s="197"/>
      <c r="AC302" s="168"/>
    </row>
    <row r="303" spans="28:29">
      <c r="AB303" s="197"/>
      <c r="AC303" s="168"/>
    </row>
    <row r="304" spans="28:29">
      <c r="AB304" s="197"/>
      <c r="AC304" s="168"/>
    </row>
    <row r="305" spans="28:29">
      <c r="AB305" s="197"/>
      <c r="AC305" s="168"/>
    </row>
    <row r="306" spans="28:29">
      <c r="AB306" s="197"/>
      <c r="AC306" s="168"/>
    </row>
    <row r="307" spans="28:29">
      <c r="AB307" s="197"/>
      <c r="AC307" s="168"/>
    </row>
    <row r="308" spans="28:29">
      <c r="AB308" s="197"/>
      <c r="AC308" s="168"/>
    </row>
    <row r="309" spans="28:29">
      <c r="AB309" s="197"/>
      <c r="AC309" s="168"/>
    </row>
    <row r="310" spans="28:29">
      <c r="AB310" s="197"/>
      <c r="AC310" s="168"/>
    </row>
    <row r="311" spans="28:29">
      <c r="AB311" s="197"/>
      <c r="AC311" s="168"/>
    </row>
    <row r="312" spans="28:29">
      <c r="AB312" s="197"/>
      <c r="AC312" s="168"/>
    </row>
    <row r="313" spans="28:29">
      <c r="AB313" s="197"/>
      <c r="AC313" s="168"/>
    </row>
    <row r="314" spans="28:29">
      <c r="AB314" s="197"/>
      <c r="AC314" s="168"/>
    </row>
    <row r="315" spans="28:29">
      <c r="AB315" s="197"/>
      <c r="AC315" s="168"/>
    </row>
    <row r="316" spans="28:29">
      <c r="AB316" s="197"/>
      <c r="AC316" s="168"/>
    </row>
    <row r="317" spans="28:29">
      <c r="AB317" s="197"/>
      <c r="AC317" s="168"/>
    </row>
    <row r="318" spans="28:29">
      <c r="AB318" s="197"/>
      <c r="AC318" s="168"/>
    </row>
    <row r="319" spans="28:29">
      <c r="AB319" s="197"/>
      <c r="AC319" s="168"/>
    </row>
    <row r="320" spans="28:29">
      <c r="AB320" s="197"/>
      <c r="AC320" s="168"/>
    </row>
    <row r="321" spans="28:29">
      <c r="AB321" s="197"/>
      <c r="AC321" s="168"/>
    </row>
    <row r="322" spans="28:29">
      <c r="AB322" s="197"/>
      <c r="AC322" s="168"/>
    </row>
    <row r="323" spans="28:29">
      <c r="AB323" s="197"/>
      <c r="AC323" s="168"/>
    </row>
    <row r="324" spans="28:29">
      <c r="AB324" s="197"/>
      <c r="AC324" s="168"/>
    </row>
    <row r="325" spans="28:29">
      <c r="AB325" s="197"/>
      <c r="AC325" s="168"/>
    </row>
    <row r="326" spans="28:29">
      <c r="AB326" s="197"/>
      <c r="AC326" s="168"/>
    </row>
    <row r="327" spans="28:29">
      <c r="AB327" s="197"/>
      <c r="AC327" s="168"/>
    </row>
    <row r="328" spans="28:29">
      <c r="AB328" s="197"/>
      <c r="AC328" s="168"/>
    </row>
    <row r="329" spans="28:29">
      <c r="AB329" s="197"/>
      <c r="AC329" s="168"/>
    </row>
    <row r="330" spans="28:29">
      <c r="AB330" s="197"/>
      <c r="AC330" s="168"/>
    </row>
    <row r="331" spans="28:29">
      <c r="AB331" s="197"/>
      <c r="AC331" s="168"/>
    </row>
    <row r="332" spans="28:29">
      <c r="AB332" s="197"/>
      <c r="AC332" s="168"/>
    </row>
    <row r="333" spans="28:29">
      <c r="AB333" s="197"/>
      <c r="AC333" s="168"/>
    </row>
    <row r="334" spans="28:29">
      <c r="AB334" s="197"/>
      <c r="AC334" s="168"/>
    </row>
  </sheetData>
  <sheetProtection algorithmName="SHA-512" hashValue="0ztFzlJjayUZ0NDbIK7howq4pW8dIbBe7IlngEJZcwHxCHnn8ejLN5Gf+4ponni8UtwTB9G6Xxj1chDGIP23kQ==" saltValue="JBh3MRQcu9Uk/lV4P2HnKA==" spinCount="100000" sheet="1" objects="1" scenarios="1" selectLockedCells="1"/>
  <mergeCells count="145">
    <mergeCell ref="T43:V43"/>
    <mergeCell ref="T44:V44"/>
    <mergeCell ref="N35:P35"/>
    <mergeCell ref="AD3:AD4"/>
    <mergeCell ref="Q33:R33"/>
    <mergeCell ref="Q34:R34"/>
    <mergeCell ref="Q43:S43"/>
    <mergeCell ref="Q44:S44"/>
    <mergeCell ref="T18:V18"/>
    <mergeCell ref="T19:V19"/>
    <mergeCell ref="T20:V20"/>
    <mergeCell ref="T21:V21"/>
    <mergeCell ref="T22:V22"/>
    <mergeCell ref="T23:V23"/>
    <mergeCell ref="Q30:R30"/>
    <mergeCell ref="S29:T29"/>
    <mergeCell ref="S30:T30"/>
    <mergeCell ref="Z19:AA19"/>
    <mergeCell ref="Z20:AA20"/>
    <mergeCell ref="Z21:AA21"/>
    <mergeCell ref="Z22:AA22"/>
    <mergeCell ref="Z43:AA43"/>
    <mergeCell ref="Z17:AA17"/>
    <mergeCell ref="Q35:R35"/>
    <mergeCell ref="Z50:AA50"/>
    <mergeCell ref="Z51:AA51"/>
    <mergeCell ref="Z52:AA52"/>
    <mergeCell ref="Z53:AA53"/>
    <mergeCell ref="T52:V52"/>
    <mergeCell ref="T53:V53"/>
    <mergeCell ref="H53:J53"/>
    <mergeCell ref="H52:J52"/>
    <mergeCell ref="K52:M52"/>
    <mergeCell ref="K53:M53"/>
    <mergeCell ref="N52:P52"/>
    <mergeCell ref="N53:P53"/>
    <mergeCell ref="Q52:S52"/>
    <mergeCell ref="Q53:S53"/>
    <mergeCell ref="H23:J23"/>
    <mergeCell ref="J29:K29"/>
    <mergeCell ref="J30:K30"/>
    <mergeCell ref="L29:M29"/>
    <mergeCell ref="L30:M30"/>
    <mergeCell ref="K22:M22"/>
    <mergeCell ref="K23:M23"/>
    <mergeCell ref="B59:H59"/>
    <mergeCell ref="C50:D50"/>
    <mergeCell ref="B56:H57"/>
    <mergeCell ref="H44:J44"/>
    <mergeCell ref="K43:M43"/>
    <mergeCell ref="K44:M44"/>
    <mergeCell ref="H43:J43"/>
    <mergeCell ref="C41:D41"/>
    <mergeCell ref="N29:P29"/>
    <mergeCell ref="N43:P43"/>
    <mergeCell ref="N44:P44"/>
    <mergeCell ref="H34:I34"/>
    <mergeCell ref="N31:P31"/>
    <mergeCell ref="J34:K34"/>
    <mergeCell ref="N30:P30"/>
    <mergeCell ref="N33:P33"/>
    <mergeCell ref="N34:P34"/>
    <mergeCell ref="J31:K31"/>
    <mergeCell ref="J33:K33"/>
    <mergeCell ref="H32:I32"/>
    <mergeCell ref="J32:K32"/>
    <mergeCell ref="L32:M32"/>
    <mergeCell ref="N32:P32"/>
    <mergeCell ref="H29:I29"/>
    <mergeCell ref="H30:I30"/>
    <mergeCell ref="Z41:AA41"/>
    <mergeCell ref="Z42:AA42"/>
    <mergeCell ref="Z44:AA44"/>
    <mergeCell ref="N23:P23"/>
    <mergeCell ref="Q23:S23"/>
    <mergeCell ref="H31:I31"/>
    <mergeCell ref="H33:I33"/>
    <mergeCell ref="C29:D29"/>
    <mergeCell ref="Z29:AA29"/>
    <mergeCell ref="Z34:AA34"/>
    <mergeCell ref="Z35:AA35"/>
    <mergeCell ref="U35:V35"/>
    <mergeCell ref="U34:V34"/>
    <mergeCell ref="S35:T35"/>
    <mergeCell ref="S34:T34"/>
    <mergeCell ref="U29:V29"/>
    <mergeCell ref="U30:V30"/>
    <mergeCell ref="H35:I35"/>
    <mergeCell ref="J35:K35"/>
    <mergeCell ref="L31:M31"/>
    <mergeCell ref="L33:M33"/>
    <mergeCell ref="L34:M34"/>
    <mergeCell ref="L35:M35"/>
    <mergeCell ref="Z23:AA23"/>
    <mergeCell ref="Z30:AA30"/>
    <mergeCell ref="Z31:AA31"/>
    <mergeCell ref="Z33:AA33"/>
    <mergeCell ref="Q31:R31"/>
    <mergeCell ref="U31:V31"/>
    <mergeCell ref="U33:V33"/>
    <mergeCell ref="Q29:R29"/>
    <mergeCell ref="S31:T31"/>
    <mergeCell ref="S33:T33"/>
    <mergeCell ref="Z32:AA32"/>
    <mergeCell ref="Q32:R32"/>
    <mergeCell ref="S32:T32"/>
    <mergeCell ref="U32:V32"/>
    <mergeCell ref="E12:R12"/>
    <mergeCell ref="W1:AA1"/>
    <mergeCell ref="W3:X3"/>
    <mergeCell ref="W4:Z4"/>
    <mergeCell ref="X5:AA5"/>
    <mergeCell ref="W7:Y7"/>
    <mergeCell ref="W9:AA9"/>
    <mergeCell ref="N18:P18"/>
    <mergeCell ref="N19:P19"/>
    <mergeCell ref="K18:M18"/>
    <mergeCell ref="K19:M19"/>
    <mergeCell ref="H18:J18"/>
    <mergeCell ref="H19:J19"/>
    <mergeCell ref="Q18:S18"/>
    <mergeCell ref="Q19:S19"/>
    <mergeCell ref="E4:R4"/>
    <mergeCell ref="E3:R3"/>
    <mergeCell ref="E5:R5"/>
    <mergeCell ref="E6:R6"/>
    <mergeCell ref="E7:R7"/>
    <mergeCell ref="E8:R8"/>
    <mergeCell ref="E9:R9"/>
    <mergeCell ref="E10:R10"/>
    <mergeCell ref="E11:R11"/>
    <mergeCell ref="C16:D16"/>
    <mergeCell ref="Z16:AA16"/>
    <mergeCell ref="Q21:S21"/>
    <mergeCell ref="Q22:S22"/>
    <mergeCell ref="Z18:AA18"/>
    <mergeCell ref="N20:P20"/>
    <mergeCell ref="N21:P21"/>
    <mergeCell ref="N22:P22"/>
    <mergeCell ref="K20:M20"/>
    <mergeCell ref="H20:J20"/>
    <mergeCell ref="Q20:S20"/>
    <mergeCell ref="K21:M21"/>
    <mergeCell ref="H21:J21"/>
    <mergeCell ref="H22:J22"/>
  </mergeCells>
  <conditionalFormatting sqref="G18:G26 G31:G38 G43:G47">
    <cfRule type="cellIs" dxfId="56" priority="17" stopIfTrue="1" operator="equal">
      <formula>0</formula>
    </cfRule>
    <cfRule type="cellIs" dxfId="55" priority="18" stopIfTrue="1" operator="notBetween">
      <formula>#REF!</formula>
      <formula>#REF!</formula>
    </cfRule>
  </conditionalFormatting>
  <conditionalFormatting sqref="G52:G54">
    <cfRule type="cellIs" dxfId="54" priority="7" stopIfTrue="1" operator="equal">
      <formula>0</formula>
    </cfRule>
    <cfRule type="cellIs" dxfId="53" priority="8" stopIfTrue="1" operator="notBetween">
      <formula>#REF!</formula>
      <formula>#REF!</formula>
    </cfRule>
  </conditionalFormatting>
  <conditionalFormatting sqref="W18:W25 Y31:Y35 Y43:Y45 W43:W46">
    <cfRule type="expression" dxfId="52" priority="19" stopIfTrue="1">
      <formula>AND(W18&gt;0,W18&lt;#REF!)</formula>
    </cfRule>
  </conditionalFormatting>
  <conditionalFormatting sqref="W31:W35">
    <cfRule type="expression" dxfId="51" priority="2" stopIfTrue="1">
      <formula>AND(#REF!=1,(#REF!-#REF!)&lt;#REF!)</formula>
    </cfRule>
  </conditionalFormatting>
  <conditionalFormatting sqref="W31:W37">
    <cfRule type="expression" dxfId="50" priority="1" stopIfTrue="1">
      <formula>AND(W31&gt;0,W31&lt;#REF!)</formula>
    </cfRule>
  </conditionalFormatting>
  <conditionalFormatting sqref="W43:W45">
    <cfRule type="expression" dxfId="49" priority="20" stopIfTrue="1">
      <formula>AND(#REF!=1,(#REF!-#REF!)&lt;#REF!)</formula>
    </cfRule>
  </conditionalFormatting>
  <conditionalFormatting sqref="W52:W54 Y52:Y54">
    <cfRule type="expression" dxfId="48" priority="9" stopIfTrue="1">
      <formula>AND(W52&gt;0,W52&lt;#REF!)</formula>
    </cfRule>
  </conditionalFormatting>
  <conditionalFormatting sqref="W52:W54">
    <cfRule type="expression" dxfId="47" priority="10" stopIfTrue="1">
      <formula>AND(#REF!=1,(#REF!-#REF!)&lt;#REF!)</formula>
    </cfRule>
  </conditionalFormatting>
  <conditionalFormatting sqref="Z28:AA28 Z40:AA40 AA55:AA56">
    <cfRule type="cellIs" dxfId="46" priority="16" stopIfTrue="1" operator="notEqual">
      <formula>""</formula>
    </cfRule>
  </conditionalFormatting>
  <conditionalFormatting sqref="Z49:AA49">
    <cfRule type="cellIs" dxfId="45" priority="3"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W18:W25 W36:W37 W45:W46" xr:uid="{00000000-0002-0000-02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W43:W44 W52:W54 W31:W35" xr:uid="{00000000-0002-0000-0200-000001000000}"/>
  </dataValidations>
  <hyperlinks>
    <hyperlink ref="AD3:AD4" location="STARTSEITE!A1" display="zurück zur Startseite" xr:uid="{00000000-0004-0000-0200-000000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40"/>
  <sheetViews>
    <sheetView zoomScaleNormal="100" workbookViewId="0">
      <selection activeCell="D3" sqref="D3:J3"/>
    </sheetView>
  </sheetViews>
  <sheetFormatPr defaultColWidth="11.42578125" defaultRowHeight="12.75"/>
  <cols>
    <col min="1" max="1" width="8.28515625" style="28" customWidth="1"/>
    <col min="2" max="2" width="6.28515625" style="28" customWidth="1"/>
    <col min="3" max="3" width="10.7109375" style="28" customWidth="1"/>
    <col min="4" max="13" width="6.28515625" style="28" customWidth="1"/>
    <col min="14" max="14" width="10.7109375" style="28" customWidth="1"/>
    <col min="15" max="16" width="5.7109375" style="28" customWidth="1"/>
    <col min="17" max="17" width="3.42578125" style="28" customWidth="1"/>
    <col min="18" max="18" width="11" style="27" customWidth="1"/>
    <col min="19" max="19" width="16.85546875" style="27" customWidth="1"/>
    <col min="20" max="41" width="11.42578125" style="27"/>
    <col min="42" max="16384" width="11.42578125" style="28"/>
  </cols>
  <sheetData>
    <row r="1" spans="1:19" ht="23.25" customHeight="1">
      <c r="A1" s="39"/>
      <c r="B1" s="86" t="s">
        <v>76</v>
      </c>
      <c r="C1" s="26"/>
      <c r="D1" s="26"/>
      <c r="E1" s="26"/>
      <c r="F1" s="26"/>
      <c r="G1" s="26"/>
      <c r="H1" s="26"/>
      <c r="I1" s="26"/>
      <c r="J1" s="26"/>
      <c r="K1" s="26"/>
      <c r="L1" s="90"/>
      <c r="M1" s="89"/>
      <c r="N1" s="89"/>
      <c r="O1" s="89"/>
      <c r="P1" s="91" t="s">
        <v>77</v>
      </c>
      <c r="Q1" s="1"/>
      <c r="R1" s="22"/>
    </row>
    <row r="2" spans="1:19" ht="12" customHeight="1" thickBot="1">
      <c r="A2" s="39"/>
      <c r="B2" s="68"/>
      <c r="C2" s="68"/>
      <c r="D2" s="69"/>
      <c r="E2" s="69"/>
      <c r="F2" s="69"/>
      <c r="G2" s="69"/>
      <c r="H2" s="69"/>
      <c r="I2" s="69"/>
      <c r="J2" s="69"/>
      <c r="K2" s="30"/>
      <c r="L2" s="69"/>
      <c r="M2" s="72"/>
      <c r="N2" s="72"/>
      <c r="O2" s="69"/>
      <c r="P2" s="69"/>
      <c r="Q2" s="1"/>
      <c r="R2" s="22"/>
    </row>
    <row r="3" spans="1:19" ht="15.75" customHeight="1">
      <c r="A3" s="39"/>
      <c r="B3" s="75" t="s">
        <v>3</v>
      </c>
      <c r="C3" s="63"/>
      <c r="D3" s="445"/>
      <c r="E3" s="445"/>
      <c r="F3" s="445"/>
      <c r="G3" s="445"/>
      <c r="H3" s="445"/>
      <c r="I3" s="445"/>
      <c r="J3" s="445"/>
      <c r="K3" s="12"/>
      <c r="L3" s="461" t="s">
        <v>4</v>
      </c>
      <c r="M3" s="461"/>
      <c r="N3" s="29"/>
      <c r="O3" s="29"/>
      <c r="P3" s="78" t="s">
        <v>5</v>
      </c>
      <c r="Q3" s="1"/>
      <c r="R3" s="22"/>
      <c r="S3" s="468" t="s">
        <v>6</v>
      </c>
    </row>
    <row r="4" spans="1:19" ht="15.75" customHeight="1" thickBot="1">
      <c r="A4" s="39"/>
      <c r="B4" s="64"/>
      <c r="C4" s="64"/>
      <c r="D4" s="446"/>
      <c r="E4" s="446"/>
      <c r="F4" s="446"/>
      <c r="G4" s="446"/>
      <c r="H4" s="446"/>
      <c r="I4" s="446"/>
      <c r="J4" s="446"/>
      <c r="K4" s="12"/>
      <c r="L4" s="462"/>
      <c r="M4" s="462"/>
      <c r="N4" s="462"/>
      <c r="O4" s="528"/>
      <c r="P4" s="347"/>
      <c r="Q4" s="2"/>
      <c r="R4" s="66"/>
      <c r="S4" s="469"/>
    </row>
    <row r="5" spans="1:19" ht="15.75" customHeight="1" thickBot="1">
      <c r="A5" s="39"/>
      <c r="B5" s="67"/>
      <c r="C5" s="67"/>
      <c r="D5" s="444"/>
      <c r="E5" s="444"/>
      <c r="F5" s="444"/>
      <c r="G5" s="444"/>
      <c r="H5" s="444"/>
      <c r="I5" s="444"/>
      <c r="J5" s="444"/>
      <c r="K5" s="12"/>
      <c r="L5" s="76" t="s">
        <v>7</v>
      </c>
      <c r="M5" s="463"/>
      <c r="N5" s="463"/>
      <c r="O5" s="463"/>
      <c r="P5" s="463"/>
      <c r="Q5" s="1"/>
      <c r="R5" s="22"/>
    </row>
    <row r="6" spans="1:19" ht="15.75" customHeight="1">
      <c r="A6" s="39"/>
      <c r="B6" s="75" t="s">
        <v>8</v>
      </c>
      <c r="C6" s="63"/>
      <c r="D6" s="445"/>
      <c r="E6" s="445"/>
      <c r="F6" s="445"/>
      <c r="G6" s="445"/>
      <c r="H6" s="445"/>
      <c r="I6" s="445"/>
      <c r="J6" s="445"/>
      <c r="K6" s="12"/>
      <c r="L6" s="77" t="s">
        <v>9</v>
      </c>
      <c r="M6" s="29"/>
      <c r="N6" s="29"/>
      <c r="O6" s="79" t="s">
        <v>10</v>
      </c>
      <c r="P6" s="80" t="s">
        <v>11</v>
      </c>
      <c r="Q6" s="1"/>
      <c r="R6" s="24"/>
    </row>
    <row r="7" spans="1:19" ht="15.75" customHeight="1">
      <c r="A7" s="39"/>
      <c r="B7" s="75" t="s">
        <v>12</v>
      </c>
      <c r="C7" s="63"/>
      <c r="D7" s="446"/>
      <c r="E7" s="446"/>
      <c r="F7" s="446"/>
      <c r="G7" s="446"/>
      <c r="H7" s="446"/>
      <c r="I7" s="446"/>
      <c r="J7" s="446"/>
      <c r="K7" s="12"/>
      <c r="L7" s="464"/>
      <c r="M7" s="464"/>
      <c r="N7" s="464"/>
      <c r="O7" s="311"/>
      <c r="P7" s="312"/>
      <c r="Q7" s="3"/>
      <c r="R7" s="24"/>
    </row>
    <row r="8" spans="1:19" ht="15.75" customHeight="1">
      <c r="A8" s="39"/>
      <c r="B8" s="75" t="s">
        <v>13</v>
      </c>
      <c r="C8" s="63"/>
      <c r="D8" s="446"/>
      <c r="E8" s="446"/>
      <c r="F8" s="446"/>
      <c r="G8" s="446"/>
      <c r="H8" s="446"/>
      <c r="I8" s="446"/>
      <c r="J8" s="446"/>
      <c r="K8" s="12"/>
      <c r="L8" s="77" t="s">
        <v>14</v>
      </c>
      <c r="M8" s="29"/>
      <c r="N8" s="29"/>
      <c r="O8" s="29"/>
      <c r="P8" s="29"/>
      <c r="Q8" s="3"/>
      <c r="R8" s="24"/>
    </row>
    <row r="9" spans="1:19" ht="15.75" customHeight="1" thickBot="1">
      <c r="A9" s="39"/>
      <c r="B9" s="71"/>
      <c r="C9" s="71"/>
      <c r="D9" s="444"/>
      <c r="E9" s="444"/>
      <c r="F9" s="444"/>
      <c r="G9" s="444"/>
      <c r="H9" s="444"/>
      <c r="I9" s="444"/>
      <c r="J9" s="444"/>
      <c r="K9" s="12"/>
      <c r="L9" s="472"/>
      <c r="M9" s="472"/>
      <c r="N9" s="472"/>
      <c r="O9" s="472"/>
      <c r="P9" s="472"/>
      <c r="Q9" s="4"/>
      <c r="R9" s="373" t="s">
        <v>15</v>
      </c>
    </row>
    <row r="10" spans="1:19" ht="15.75" customHeight="1">
      <c r="A10" s="39"/>
      <c r="B10" s="75" t="s">
        <v>16</v>
      </c>
      <c r="C10" s="63"/>
      <c r="D10" s="445"/>
      <c r="E10" s="445"/>
      <c r="F10" s="445"/>
      <c r="G10" s="445"/>
      <c r="H10" s="445"/>
      <c r="I10" s="445"/>
      <c r="J10" s="445"/>
      <c r="K10" s="12"/>
      <c r="L10" s="81" t="s">
        <v>78</v>
      </c>
      <c r="M10" s="38"/>
      <c r="N10" s="38"/>
      <c r="O10" s="38"/>
      <c r="P10" s="38"/>
      <c r="Q10" s="73"/>
      <c r="R10" s="24"/>
    </row>
    <row r="11" spans="1:19" ht="15.75" customHeight="1">
      <c r="A11" s="39"/>
      <c r="B11" s="64"/>
      <c r="C11" s="64"/>
      <c r="D11" s="446"/>
      <c r="E11" s="446"/>
      <c r="F11" s="446"/>
      <c r="G11" s="446"/>
      <c r="H11" s="446"/>
      <c r="I11" s="446"/>
      <c r="J11" s="446"/>
      <c r="K11" s="12"/>
      <c r="L11" s="81" t="s">
        <v>79</v>
      </c>
      <c r="M11" s="38"/>
      <c r="N11" s="38"/>
      <c r="O11" s="38"/>
      <c r="P11" s="38"/>
      <c r="Q11" s="73"/>
      <c r="R11" s="24"/>
    </row>
    <row r="12" spans="1:19" ht="15.75" customHeight="1">
      <c r="A12" s="39"/>
      <c r="B12" s="70"/>
      <c r="C12" s="70"/>
      <c r="D12" s="476"/>
      <c r="E12" s="476"/>
      <c r="F12" s="476"/>
      <c r="G12" s="476"/>
      <c r="H12" s="476"/>
      <c r="I12" s="476"/>
      <c r="J12" s="476"/>
      <c r="K12" s="13"/>
      <c r="L12" s="386" t="s">
        <v>17</v>
      </c>
      <c r="M12" s="60"/>
      <c r="N12" s="60"/>
      <c r="O12" s="60"/>
      <c r="P12" s="60"/>
      <c r="Q12" s="73"/>
      <c r="R12" s="24"/>
    </row>
    <row r="13" spans="1:19" ht="47.25" customHeight="1">
      <c r="A13" s="39"/>
      <c r="B13" s="85" t="s">
        <v>80</v>
      </c>
      <c r="C13" s="60"/>
      <c r="D13" s="60"/>
      <c r="E13" s="65"/>
      <c r="F13" s="65"/>
      <c r="G13" s="65"/>
      <c r="H13" s="65"/>
      <c r="I13" s="65"/>
      <c r="J13" s="65"/>
      <c r="K13" s="13"/>
      <c r="M13" s="25"/>
      <c r="N13" s="25"/>
      <c r="O13" s="25"/>
      <c r="P13" s="12"/>
      <c r="Q13" s="3"/>
      <c r="R13" s="24"/>
    </row>
    <row r="14" spans="1:19" ht="15.75" customHeight="1">
      <c r="A14" s="39"/>
      <c r="B14" s="85" t="s">
        <v>19</v>
      </c>
      <c r="C14" s="54"/>
      <c r="D14" s="84"/>
      <c r="E14" s="84"/>
      <c r="F14" s="84"/>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51" t="s">
        <v>20</v>
      </c>
      <c r="C16" s="153" t="s">
        <v>21</v>
      </c>
      <c r="D16" s="92" t="s">
        <v>22</v>
      </c>
      <c r="E16" s="157" t="s">
        <v>23</v>
      </c>
      <c r="F16" s="158" t="s">
        <v>24</v>
      </c>
      <c r="G16" s="92" t="s">
        <v>25</v>
      </c>
      <c r="H16" s="92" t="s">
        <v>26</v>
      </c>
      <c r="I16" s="92" t="s">
        <v>27</v>
      </c>
      <c r="J16" s="92" t="s">
        <v>28</v>
      </c>
      <c r="K16" s="92" t="s">
        <v>29</v>
      </c>
      <c r="L16" s="92" t="s">
        <v>30</v>
      </c>
      <c r="M16" s="153" t="s">
        <v>31</v>
      </c>
      <c r="N16" s="92" t="s">
        <v>32</v>
      </c>
      <c r="O16" s="470" t="s">
        <v>33</v>
      </c>
      <c r="P16" s="473"/>
      <c r="Q16" s="5"/>
      <c r="R16" s="24"/>
    </row>
    <row r="17" spans="1:18" ht="15.75" customHeight="1">
      <c r="A17" s="39"/>
      <c r="B17" s="152" t="s">
        <v>34</v>
      </c>
      <c r="C17" s="154"/>
      <c r="D17" s="96" t="s">
        <v>35</v>
      </c>
      <c r="E17" s="155" t="s">
        <v>35</v>
      </c>
      <c r="F17" s="156" t="s">
        <v>35</v>
      </c>
      <c r="G17" s="96" t="s">
        <v>35</v>
      </c>
      <c r="H17" s="96" t="s">
        <v>35</v>
      </c>
      <c r="I17" s="96" t="s">
        <v>35</v>
      </c>
      <c r="J17" s="96" t="s">
        <v>35</v>
      </c>
      <c r="K17" s="96" t="s">
        <v>35</v>
      </c>
      <c r="L17" s="96" t="s">
        <v>36</v>
      </c>
      <c r="M17" s="154" t="s">
        <v>37</v>
      </c>
      <c r="N17" s="96"/>
      <c r="O17" s="474" t="s">
        <v>38</v>
      </c>
      <c r="P17" s="475"/>
      <c r="Q17" s="5"/>
      <c r="R17" s="24"/>
    </row>
    <row r="18" spans="1:18" ht="15.75" customHeight="1">
      <c r="A18" s="39"/>
      <c r="B18" s="340"/>
      <c r="C18" s="103" t="s">
        <v>81</v>
      </c>
      <c r="D18" s="82">
        <v>140</v>
      </c>
      <c r="E18" s="113">
        <v>10</v>
      </c>
      <c r="F18" s="114">
        <v>150</v>
      </c>
      <c r="G18" s="83">
        <v>112</v>
      </c>
      <c r="H18" s="83">
        <v>90</v>
      </c>
      <c r="I18" s="83">
        <v>150</v>
      </c>
      <c r="J18" s="83">
        <v>500</v>
      </c>
      <c r="K18" s="83">
        <v>36</v>
      </c>
      <c r="L18" s="430">
        <v>1.2</v>
      </c>
      <c r="M18" s="250">
        <v>7.1916666666666673</v>
      </c>
      <c r="N18" s="317"/>
      <c r="O18" s="457">
        <f>L18*N18</f>
        <v>0</v>
      </c>
      <c r="P18" s="458"/>
      <c r="Q18" s="5"/>
      <c r="R18" s="24"/>
    </row>
    <row r="19" spans="1:18" ht="15.75" customHeight="1">
      <c r="A19" s="39"/>
      <c r="B19" s="330"/>
      <c r="C19" s="104" t="s">
        <v>82</v>
      </c>
      <c r="D19" s="97">
        <v>140</v>
      </c>
      <c r="E19" s="115">
        <v>10</v>
      </c>
      <c r="F19" s="116">
        <v>150</v>
      </c>
      <c r="G19" s="98">
        <v>112</v>
      </c>
      <c r="H19" s="98">
        <v>90</v>
      </c>
      <c r="I19" s="98">
        <v>150</v>
      </c>
      <c r="J19" s="98">
        <v>500</v>
      </c>
      <c r="K19" s="98">
        <v>36</v>
      </c>
      <c r="L19" s="438">
        <v>0.9</v>
      </c>
      <c r="M19" s="251">
        <v>6.9444444444444446</v>
      </c>
      <c r="N19" s="318"/>
      <c r="O19" s="453">
        <f>L19*N19</f>
        <v>0</v>
      </c>
      <c r="P19" s="454"/>
      <c r="Q19" s="5"/>
      <c r="R19" s="24"/>
    </row>
    <row r="20" spans="1:18" ht="15.75" customHeight="1">
      <c r="A20" s="39"/>
      <c r="B20" s="331"/>
      <c r="C20" s="105" t="s">
        <v>83</v>
      </c>
      <c r="D20" s="52">
        <v>170</v>
      </c>
      <c r="E20" s="117">
        <v>10</v>
      </c>
      <c r="F20" s="118">
        <v>150</v>
      </c>
      <c r="G20" s="53">
        <v>142</v>
      </c>
      <c r="H20" s="53">
        <v>120</v>
      </c>
      <c r="I20" s="53">
        <v>150</v>
      </c>
      <c r="J20" s="53">
        <v>500</v>
      </c>
      <c r="K20" s="53">
        <v>36</v>
      </c>
      <c r="L20" s="439">
        <v>1.2</v>
      </c>
      <c r="M20" s="252">
        <v>7.5500000000000007</v>
      </c>
      <c r="N20" s="320"/>
      <c r="O20" s="447">
        <f>L20*N20</f>
        <v>0</v>
      </c>
      <c r="P20" s="448"/>
      <c r="Q20" s="5"/>
      <c r="R20" s="24"/>
    </row>
    <row r="21" spans="1:18" ht="15.75" customHeight="1">
      <c r="A21" s="39"/>
      <c r="B21" s="334"/>
      <c r="C21" s="106" t="s">
        <v>84</v>
      </c>
      <c r="D21" s="50">
        <v>170</v>
      </c>
      <c r="E21" s="119">
        <v>12</v>
      </c>
      <c r="F21" s="120">
        <v>150</v>
      </c>
      <c r="G21" s="51">
        <v>142</v>
      </c>
      <c r="H21" s="51">
        <v>120</v>
      </c>
      <c r="I21" s="51">
        <v>150</v>
      </c>
      <c r="J21" s="51">
        <v>600</v>
      </c>
      <c r="K21" s="51">
        <v>36</v>
      </c>
      <c r="L21" s="440">
        <v>1.2</v>
      </c>
      <c r="M21" s="231">
        <v>11.066666666666666</v>
      </c>
      <c r="N21" s="321"/>
      <c r="O21" s="523">
        <f>L21*N21</f>
        <v>0</v>
      </c>
      <c r="P21" s="524"/>
      <c r="Q21" s="5"/>
      <c r="R21" s="24"/>
    </row>
    <row r="22" spans="1:18" ht="15.75" customHeight="1">
      <c r="A22" s="39"/>
      <c r="B22" s="334"/>
      <c r="C22" s="106" t="s">
        <v>85</v>
      </c>
      <c r="D22" s="50">
        <v>170</v>
      </c>
      <c r="E22" s="119">
        <v>12</v>
      </c>
      <c r="F22" s="120">
        <v>150</v>
      </c>
      <c r="G22" s="51">
        <v>142</v>
      </c>
      <c r="H22" s="51">
        <v>120</v>
      </c>
      <c r="I22" s="51">
        <v>150</v>
      </c>
      <c r="J22" s="51">
        <v>500</v>
      </c>
      <c r="K22" s="51">
        <v>36</v>
      </c>
      <c r="L22" s="440">
        <v>0.9</v>
      </c>
      <c r="M22" s="231">
        <v>9.7666666666666657</v>
      </c>
      <c r="N22" s="314"/>
      <c r="O22" s="451">
        <f t="shared" ref="O22:O40" si="0">L22*N22</f>
        <v>0</v>
      </c>
      <c r="P22" s="452"/>
      <c r="Q22" s="5"/>
      <c r="R22" s="24"/>
    </row>
    <row r="23" spans="1:18" ht="15.75" customHeight="1">
      <c r="A23" s="39"/>
      <c r="B23" s="332"/>
      <c r="C23" s="107" t="s">
        <v>86</v>
      </c>
      <c r="D23" s="58">
        <v>170</v>
      </c>
      <c r="E23" s="121">
        <v>12</v>
      </c>
      <c r="F23" s="122">
        <v>150</v>
      </c>
      <c r="G23" s="59">
        <v>142</v>
      </c>
      <c r="H23" s="59">
        <v>120</v>
      </c>
      <c r="I23" s="59">
        <v>200</v>
      </c>
      <c r="J23" s="59">
        <v>600</v>
      </c>
      <c r="K23" s="59">
        <v>36</v>
      </c>
      <c r="L23" s="441">
        <v>1.2</v>
      </c>
      <c r="M23" s="253">
        <v>11.658333333333333</v>
      </c>
      <c r="N23" s="326"/>
      <c r="O23" s="449">
        <f t="shared" si="0"/>
        <v>0</v>
      </c>
      <c r="P23" s="450"/>
      <c r="Q23" s="5"/>
      <c r="R23" s="24"/>
    </row>
    <row r="24" spans="1:18" ht="15.75" customHeight="1">
      <c r="A24" s="39"/>
      <c r="B24" s="341"/>
      <c r="C24" s="108" t="s">
        <v>87</v>
      </c>
      <c r="D24" s="99">
        <v>200</v>
      </c>
      <c r="E24" s="123">
        <v>10</v>
      </c>
      <c r="F24" s="124">
        <v>150</v>
      </c>
      <c r="G24" s="100">
        <v>172</v>
      </c>
      <c r="H24" s="100">
        <v>150</v>
      </c>
      <c r="I24" s="100">
        <v>150</v>
      </c>
      <c r="J24" s="100">
        <v>500</v>
      </c>
      <c r="K24" s="100">
        <v>36</v>
      </c>
      <c r="L24" s="442">
        <v>1.2</v>
      </c>
      <c r="M24" s="268">
        <v>7.916666666666667</v>
      </c>
      <c r="N24" s="322"/>
      <c r="O24" s="457">
        <f t="shared" si="0"/>
        <v>0</v>
      </c>
      <c r="P24" s="458"/>
      <c r="Q24" s="5"/>
      <c r="R24" s="24"/>
    </row>
    <row r="25" spans="1:18" ht="15.75" customHeight="1">
      <c r="A25" s="39"/>
      <c r="B25" s="338"/>
      <c r="C25" s="109" t="s">
        <v>88</v>
      </c>
      <c r="D25" s="56">
        <v>200</v>
      </c>
      <c r="E25" s="125">
        <v>12</v>
      </c>
      <c r="F25" s="126">
        <v>150</v>
      </c>
      <c r="G25" s="57">
        <v>172</v>
      </c>
      <c r="H25" s="57">
        <v>150</v>
      </c>
      <c r="I25" s="57">
        <v>150</v>
      </c>
      <c r="J25" s="57">
        <v>600</v>
      </c>
      <c r="K25" s="57">
        <v>36</v>
      </c>
      <c r="L25" s="431">
        <v>1.2</v>
      </c>
      <c r="M25" s="255">
        <v>11.483333333333333</v>
      </c>
      <c r="N25" s="324"/>
      <c r="O25" s="451">
        <f t="shared" si="0"/>
        <v>0</v>
      </c>
      <c r="P25" s="452"/>
      <c r="Q25" s="5"/>
      <c r="R25" s="24"/>
    </row>
    <row r="26" spans="1:18" ht="15.75" customHeight="1">
      <c r="A26" s="39"/>
      <c r="B26" s="338"/>
      <c r="C26" s="109" t="s">
        <v>89</v>
      </c>
      <c r="D26" s="56">
        <v>200</v>
      </c>
      <c r="E26" s="125">
        <v>12</v>
      </c>
      <c r="F26" s="126">
        <v>150</v>
      </c>
      <c r="G26" s="57">
        <v>172</v>
      </c>
      <c r="H26" s="57">
        <v>150</v>
      </c>
      <c r="I26" s="57">
        <v>150</v>
      </c>
      <c r="J26" s="57">
        <v>500</v>
      </c>
      <c r="K26" s="57">
        <v>36</v>
      </c>
      <c r="L26" s="431">
        <v>0.9</v>
      </c>
      <c r="M26" s="255">
        <v>10.177777777777777</v>
      </c>
      <c r="N26" s="324"/>
      <c r="O26" s="451">
        <f t="shared" si="0"/>
        <v>0</v>
      </c>
      <c r="P26" s="452"/>
      <c r="Q26" s="5"/>
      <c r="R26" s="24"/>
    </row>
    <row r="27" spans="1:18" ht="15.75" customHeight="1">
      <c r="A27" s="39"/>
      <c r="B27" s="338"/>
      <c r="C27" s="109" t="s">
        <v>90</v>
      </c>
      <c r="D27" s="56">
        <v>200</v>
      </c>
      <c r="E27" s="125">
        <v>12</v>
      </c>
      <c r="F27" s="126">
        <v>150</v>
      </c>
      <c r="G27" s="57">
        <v>172</v>
      </c>
      <c r="H27" s="57">
        <v>150</v>
      </c>
      <c r="I27" s="57">
        <v>200</v>
      </c>
      <c r="J27" s="57">
        <v>600</v>
      </c>
      <c r="K27" s="57">
        <v>36</v>
      </c>
      <c r="L27" s="431">
        <v>1.2</v>
      </c>
      <c r="M27" s="255">
        <v>12.075000000000001</v>
      </c>
      <c r="N27" s="324"/>
      <c r="O27" s="451">
        <f t="shared" si="0"/>
        <v>0</v>
      </c>
      <c r="P27" s="452"/>
      <c r="Q27" s="5"/>
      <c r="R27" s="24"/>
    </row>
    <row r="28" spans="1:18" ht="15.75" customHeight="1">
      <c r="A28" s="39"/>
      <c r="B28" s="342"/>
      <c r="C28" s="110" t="s">
        <v>91</v>
      </c>
      <c r="D28" s="101">
        <v>200</v>
      </c>
      <c r="E28" s="127">
        <v>12</v>
      </c>
      <c r="F28" s="128">
        <v>150</v>
      </c>
      <c r="G28" s="102">
        <v>172</v>
      </c>
      <c r="H28" s="102">
        <v>150</v>
      </c>
      <c r="I28" s="102">
        <v>250</v>
      </c>
      <c r="J28" s="102">
        <v>600</v>
      </c>
      <c r="K28" s="102">
        <v>36</v>
      </c>
      <c r="L28" s="432">
        <v>1.2</v>
      </c>
      <c r="M28" s="269">
        <v>12.666666666666666</v>
      </c>
      <c r="N28" s="327"/>
      <c r="O28" s="453">
        <f t="shared" si="0"/>
        <v>0</v>
      </c>
      <c r="P28" s="454"/>
      <c r="Q28" s="5"/>
      <c r="R28" s="24"/>
    </row>
    <row r="29" spans="1:18" ht="15.75" customHeight="1">
      <c r="A29" s="39"/>
      <c r="B29" s="340"/>
      <c r="C29" s="111" t="s">
        <v>92</v>
      </c>
      <c r="D29" s="82">
        <v>230</v>
      </c>
      <c r="E29" s="129">
        <v>10</v>
      </c>
      <c r="F29" s="130">
        <v>150</v>
      </c>
      <c r="G29" s="83">
        <v>202</v>
      </c>
      <c r="H29" s="83">
        <v>180</v>
      </c>
      <c r="I29" s="83">
        <v>150</v>
      </c>
      <c r="J29" s="83">
        <v>500</v>
      </c>
      <c r="K29" s="83">
        <v>36</v>
      </c>
      <c r="L29" s="430">
        <v>1.2</v>
      </c>
      <c r="M29" s="257">
        <v>8.2833333333333332</v>
      </c>
      <c r="N29" s="317"/>
      <c r="O29" s="447">
        <f t="shared" si="0"/>
        <v>0</v>
      </c>
      <c r="P29" s="448"/>
      <c r="Q29" s="5"/>
      <c r="R29" s="24"/>
    </row>
    <row r="30" spans="1:18" ht="15.75" customHeight="1">
      <c r="A30" s="39"/>
      <c r="B30" s="340"/>
      <c r="C30" s="111" t="s">
        <v>93</v>
      </c>
      <c r="D30" s="82">
        <v>230</v>
      </c>
      <c r="E30" s="129">
        <v>12</v>
      </c>
      <c r="F30" s="130">
        <v>150</v>
      </c>
      <c r="G30" s="83">
        <v>202</v>
      </c>
      <c r="H30" s="83">
        <v>180</v>
      </c>
      <c r="I30" s="83">
        <v>150</v>
      </c>
      <c r="J30" s="83">
        <v>600</v>
      </c>
      <c r="K30" s="83">
        <v>36</v>
      </c>
      <c r="L30" s="430">
        <v>1.2</v>
      </c>
      <c r="M30" s="257">
        <v>11.9</v>
      </c>
      <c r="N30" s="317"/>
      <c r="O30" s="451">
        <f t="shared" si="0"/>
        <v>0</v>
      </c>
      <c r="P30" s="452"/>
      <c r="Q30" s="5"/>
      <c r="R30" s="24"/>
    </row>
    <row r="31" spans="1:18" ht="15.75" customHeight="1">
      <c r="A31" s="39"/>
      <c r="B31" s="340"/>
      <c r="C31" s="111" t="s">
        <v>94</v>
      </c>
      <c r="D31" s="82">
        <v>230</v>
      </c>
      <c r="E31" s="129">
        <v>12</v>
      </c>
      <c r="F31" s="130">
        <v>150</v>
      </c>
      <c r="G31" s="83">
        <v>202</v>
      </c>
      <c r="H31" s="83">
        <v>180</v>
      </c>
      <c r="I31" s="83">
        <v>150</v>
      </c>
      <c r="J31" s="83">
        <v>500</v>
      </c>
      <c r="K31" s="83">
        <v>36</v>
      </c>
      <c r="L31" s="430">
        <v>0.9</v>
      </c>
      <c r="M31" s="257">
        <v>10.6</v>
      </c>
      <c r="N31" s="317"/>
      <c r="O31" s="451">
        <f t="shared" si="0"/>
        <v>0</v>
      </c>
      <c r="P31" s="452"/>
      <c r="Q31" s="5"/>
      <c r="R31" s="24"/>
    </row>
    <row r="32" spans="1:18" ht="15.75" customHeight="1">
      <c r="A32" s="39"/>
      <c r="B32" s="340"/>
      <c r="C32" s="111" t="s">
        <v>95</v>
      </c>
      <c r="D32" s="82">
        <v>230</v>
      </c>
      <c r="E32" s="129">
        <v>12</v>
      </c>
      <c r="F32" s="130">
        <v>150</v>
      </c>
      <c r="G32" s="83">
        <v>202</v>
      </c>
      <c r="H32" s="83">
        <v>180</v>
      </c>
      <c r="I32" s="83">
        <v>200</v>
      </c>
      <c r="J32" s="83">
        <v>600</v>
      </c>
      <c r="K32" s="83">
        <v>36</v>
      </c>
      <c r="L32" s="430">
        <v>1.2</v>
      </c>
      <c r="M32" s="257">
        <v>12.491666666666667</v>
      </c>
      <c r="N32" s="317"/>
      <c r="O32" s="451">
        <f t="shared" si="0"/>
        <v>0</v>
      </c>
      <c r="P32" s="452"/>
      <c r="Q32" s="5"/>
      <c r="R32" s="24"/>
    </row>
    <row r="33" spans="1:18" ht="15.75" customHeight="1">
      <c r="A33" s="39"/>
      <c r="B33" s="330"/>
      <c r="C33" s="104" t="s">
        <v>96</v>
      </c>
      <c r="D33" s="97">
        <v>230</v>
      </c>
      <c r="E33" s="115">
        <v>12</v>
      </c>
      <c r="F33" s="116">
        <v>150</v>
      </c>
      <c r="G33" s="98">
        <v>202</v>
      </c>
      <c r="H33" s="98">
        <v>180</v>
      </c>
      <c r="I33" s="98">
        <v>250</v>
      </c>
      <c r="J33" s="98">
        <v>600</v>
      </c>
      <c r="K33" s="98">
        <v>36</v>
      </c>
      <c r="L33" s="438">
        <v>1.2</v>
      </c>
      <c r="M33" s="251">
        <v>13.083333333333334</v>
      </c>
      <c r="N33" s="318"/>
      <c r="O33" s="453">
        <f t="shared" si="0"/>
        <v>0</v>
      </c>
      <c r="P33" s="454"/>
      <c r="Q33" s="5"/>
      <c r="R33" s="24"/>
    </row>
    <row r="34" spans="1:18" ht="15.75" customHeight="1">
      <c r="A34" s="39"/>
      <c r="B34" s="340"/>
      <c r="C34" s="111" t="s">
        <v>97</v>
      </c>
      <c r="D34" s="82">
        <v>250</v>
      </c>
      <c r="E34" s="129">
        <v>12</v>
      </c>
      <c r="F34" s="130">
        <v>150</v>
      </c>
      <c r="G34" s="83">
        <v>222</v>
      </c>
      <c r="H34" s="83">
        <v>200</v>
      </c>
      <c r="I34" s="83">
        <v>150</v>
      </c>
      <c r="J34" s="83">
        <v>600</v>
      </c>
      <c r="K34" s="83">
        <v>36</v>
      </c>
      <c r="L34" s="430">
        <v>1.2</v>
      </c>
      <c r="M34" s="257">
        <v>12.183333333333334</v>
      </c>
      <c r="N34" s="317"/>
      <c r="O34" s="447">
        <f t="shared" ref="O34:O37" si="1">L34*N34</f>
        <v>0</v>
      </c>
      <c r="P34" s="448"/>
      <c r="Q34" s="5"/>
      <c r="R34" s="24"/>
    </row>
    <row r="35" spans="1:18" ht="15.75" customHeight="1">
      <c r="A35" s="39"/>
      <c r="B35" s="338"/>
      <c r="C35" s="109" t="s">
        <v>98</v>
      </c>
      <c r="D35" s="56">
        <v>250</v>
      </c>
      <c r="E35" s="125">
        <v>12</v>
      </c>
      <c r="F35" s="126">
        <v>150</v>
      </c>
      <c r="G35" s="57">
        <v>222</v>
      </c>
      <c r="H35" s="57">
        <v>200</v>
      </c>
      <c r="I35" s="57">
        <v>150</v>
      </c>
      <c r="J35" s="57">
        <v>500</v>
      </c>
      <c r="K35" s="57">
        <v>36</v>
      </c>
      <c r="L35" s="431">
        <v>0.9</v>
      </c>
      <c r="M35" s="255">
        <v>10.877777777777776</v>
      </c>
      <c r="N35" s="324"/>
      <c r="O35" s="451">
        <f t="shared" si="1"/>
        <v>0</v>
      </c>
      <c r="P35" s="452"/>
      <c r="Q35" s="5"/>
      <c r="R35" s="24"/>
    </row>
    <row r="36" spans="1:18" ht="15.75" customHeight="1">
      <c r="A36" s="39"/>
      <c r="B36" s="331"/>
      <c r="C36" s="105" t="s">
        <v>99</v>
      </c>
      <c r="D36" s="52">
        <v>250</v>
      </c>
      <c r="E36" s="117">
        <v>12</v>
      </c>
      <c r="F36" s="118">
        <v>150</v>
      </c>
      <c r="G36" s="53">
        <v>222</v>
      </c>
      <c r="H36" s="53">
        <v>200</v>
      </c>
      <c r="I36" s="53">
        <v>200</v>
      </c>
      <c r="J36" s="53">
        <v>600</v>
      </c>
      <c r="K36" s="53">
        <v>36</v>
      </c>
      <c r="L36" s="439">
        <v>1.2</v>
      </c>
      <c r="M36" s="252">
        <v>12.775</v>
      </c>
      <c r="N36" s="320"/>
      <c r="O36" s="451">
        <f t="shared" si="1"/>
        <v>0</v>
      </c>
      <c r="P36" s="452"/>
      <c r="Q36" s="5"/>
      <c r="R36" s="24"/>
    </row>
    <row r="37" spans="1:18" ht="15.75" customHeight="1">
      <c r="A37" s="39"/>
      <c r="B37" s="335"/>
      <c r="C37" s="112" t="s">
        <v>100</v>
      </c>
      <c r="D37" s="94">
        <v>250</v>
      </c>
      <c r="E37" s="131">
        <v>12</v>
      </c>
      <c r="F37" s="132">
        <v>150</v>
      </c>
      <c r="G37" s="95">
        <v>222</v>
      </c>
      <c r="H37" s="95">
        <v>200</v>
      </c>
      <c r="I37" s="95">
        <v>250</v>
      </c>
      <c r="J37" s="95">
        <v>600</v>
      </c>
      <c r="K37" s="95">
        <v>36</v>
      </c>
      <c r="L37" s="443">
        <v>1.2</v>
      </c>
      <c r="M37" s="232">
        <v>13.366666666666667</v>
      </c>
      <c r="N37" s="315"/>
      <c r="O37" s="453">
        <f t="shared" si="1"/>
        <v>0</v>
      </c>
      <c r="P37" s="454"/>
      <c r="Q37" s="5"/>
      <c r="R37" s="24"/>
    </row>
    <row r="38" spans="1:18" ht="15.75" customHeight="1">
      <c r="A38" s="39"/>
      <c r="B38" s="340"/>
      <c r="C38" s="111" t="s">
        <v>101</v>
      </c>
      <c r="D38" s="82">
        <v>270</v>
      </c>
      <c r="E38" s="129">
        <v>12</v>
      </c>
      <c r="F38" s="130">
        <v>150</v>
      </c>
      <c r="G38" s="83">
        <v>242</v>
      </c>
      <c r="H38" s="83">
        <v>220</v>
      </c>
      <c r="I38" s="83">
        <v>200</v>
      </c>
      <c r="J38" s="83">
        <v>580</v>
      </c>
      <c r="K38" s="83">
        <v>36</v>
      </c>
      <c r="L38" s="430">
        <v>1.2</v>
      </c>
      <c r="M38" s="257">
        <v>13.05</v>
      </c>
      <c r="N38" s="317"/>
      <c r="O38" s="447">
        <f t="shared" si="0"/>
        <v>0</v>
      </c>
      <c r="P38" s="448"/>
      <c r="Q38" s="5"/>
      <c r="R38" s="24"/>
    </row>
    <row r="39" spans="1:18" ht="15.75" customHeight="1">
      <c r="A39" s="39"/>
      <c r="B39" s="338"/>
      <c r="C39" s="109" t="s">
        <v>102</v>
      </c>
      <c r="D39" s="56">
        <v>270</v>
      </c>
      <c r="E39" s="125">
        <v>12</v>
      </c>
      <c r="F39" s="126">
        <v>150</v>
      </c>
      <c r="G39" s="57">
        <v>242</v>
      </c>
      <c r="H39" s="57">
        <v>220</v>
      </c>
      <c r="I39" s="57">
        <v>200</v>
      </c>
      <c r="J39" s="57">
        <v>470</v>
      </c>
      <c r="K39" s="57">
        <v>36</v>
      </c>
      <c r="L39" s="431">
        <v>0.9</v>
      </c>
      <c r="M39" s="255">
        <v>11.744444444444445</v>
      </c>
      <c r="N39" s="324"/>
      <c r="O39" s="451">
        <f t="shared" si="0"/>
        <v>0</v>
      </c>
      <c r="P39" s="452"/>
      <c r="Q39" s="5"/>
      <c r="R39" s="24"/>
    </row>
    <row r="40" spans="1:18" ht="15.75" customHeight="1">
      <c r="A40" s="39"/>
      <c r="B40" s="429"/>
      <c r="C40" s="110" t="s">
        <v>103</v>
      </c>
      <c r="D40" s="101">
        <v>270</v>
      </c>
      <c r="E40" s="127">
        <v>12</v>
      </c>
      <c r="F40" s="128">
        <v>150</v>
      </c>
      <c r="G40" s="102">
        <v>242</v>
      </c>
      <c r="H40" s="102">
        <v>220</v>
      </c>
      <c r="I40" s="102">
        <v>250</v>
      </c>
      <c r="J40" s="102">
        <v>580</v>
      </c>
      <c r="K40" s="102">
        <v>36</v>
      </c>
      <c r="L40" s="432">
        <v>1.2</v>
      </c>
      <c r="M40" s="269">
        <v>13.641666666666667</v>
      </c>
      <c r="N40" s="327"/>
      <c r="O40" s="526">
        <f t="shared" si="0"/>
        <v>0</v>
      </c>
      <c r="P40" s="527"/>
      <c r="Q40" s="5"/>
      <c r="R40" s="24"/>
    </row>
    <row r="41" spans="1:18" ht="15.75" customHeight="1">
      <c r="A41" s="39"/>
      <c r="B41" s="87" t="s">
        <v>104</v>
      </c>
      <c r="C41" s="177"/>
      <c r="D41" s="62"/>
      <c r="E41" s="62"/>
      <c r="F41" s="62"/>
      <c r="G41" s="179"/>
      <c r="H41" s="179"/>
      <c r="I41" s="179"/>
      <c r="J41" s="179"/>
      <c r="K41" s="179"/>
      <c r="L41" s="179"/>
      <c r="M41" s="61"/>
      <c r="N41" s="182"/>
      <c r="O41" s="182"/>
      <c r="P41" s="182"/>
      <c r="Q41" s="5"/>
      <c r="R41" s="24"/>
    </row>
    <row r="42" spans="1:18" ht="19.5" customHeight="1">
      <c r="A42" s="39"/>
      <c r="B42" s="177"/>
      <c r="C42" s="177"/>
      <c r="D42" s="62"/>
      <c r="E42" s="62"/>
      <c r="F42" s="62"/>
      <c r="G42" s="179"/>
      <c r="H42" s="179"/>
      <c r="I42" s="179"/>
      <c r="J42" s="179"/>
      <c r="K42" s="179"/>
      <c r="L42" s="179"/>
      <c r="M42" s="61"/>
      <c r="N42" s="182"/>
      <c r="O42" s="182"/>
      <c r="P42" s="182"/>
      <c r="Q42" s="5"/>
      <c r="R42" s="24"/>
    </row>
    <row r="43" spans="1:18" ht="15.75" customHeight="1">
      <c r="A43" s="39"/>
      <c r="B43" s="177"/>
      <c r="C43" s="177"/>
      <c r="D43" s="62"/>
      <c r="E43" s="62"/>
      <c r="F43" s="62"/>
      <c r="G43" s="179"/>
      <c r="H43" s="179"/>
      <c r="I43" s="179"/>
      <c r="J43" s="179"/>
      <c r="K43" s="179"/>
      <c r="L43" s="179"/>
      <c r="M43" s="61"/>
      <c r="N43" s="182"/>
      <c r="O43" s="182"/>
      <c r="P43" s="182"/>
      <c r="Q43" s="5"/>
      <c r="R43" s="24"/>
    </row>
    <row r="44" spans="1:18" ht="15.75" customHeight="1">
      <c r="A44" s="39"/>
      <c r="B44" s="85" t="s">
        <v>105</v>
      </c>
      <c r="C44" s="177"/>
      <c r="D44" s="62"/>
      <c r="E44" s="62"/>
      <c r="F44" s="62"/>
      <c r="G44" s="179"/>
      <c r="H44" s="179"/>
      <c r="I44" s="179"/>
      <c r="J44" s="179"/>
      <c r="K44" s="179"/>
      <c r="L44" s="29"/>
      <c r="M44" s="61"/>
      <c r="N44" s="62"/>
      <c r="O44" s="62"/>
      <c r="P44" s="62"/>
      <c r="Q44" s="5"/>
      <c r="R44" s="24"/>
    </row>
    <row r="45" spans="1:18" ht="15.75" customHeight="1">
      <c r="A45" s="39"/>
      <c r="B45" s="85" t="s">
        <v>69</v>
      </c>
      <c r="C45" s="54"/>
      <c r="D45" s="189"/>
      <c r="E45" s="29"/>
      <c r="F45" s="29"/>
      <c r="G45" s="29"/>
      <c r="H45" s="29"/>
      <c r="I45" s="29"/>
      <c r="J45" s="29"/>
      <c r="K45" s="29"/>
      <c r="L45" s="29"/>
      <c r="M45" s="29"/>
      <c r="N45" s="29"/>
      <c r="O45" s="183"/>
      <c r="P45" s="183"/>
      <c r="Q45" s="6"/>
      <c r="R45" s="24"/>
    </row>
    <row r="46" spans="1:18" ht="14.25" customHeight="1">
      <c r="A46" s="39"/>
      <c r="B46" s="247" t="s">
        <v>106</v>
      </c>
      <c r="C46" s="29"/>
      <c r="D46" s="181"/>
      <c r="E46" s="29"/>
      <c r="F46" s="29"/>
      <c r="G46" s="29"/>
      <c r="H46" s="29"/>
      <c r="I46" s="29"/>
      <c r="J46" s="29"/>
      <c r="K46" s="29"/>
      <c r="L46" s="29"/>
      <c r="M46" s="29"/>
      <c r="N46" s="29"/>
      <c r="O46" s="184"/>
      <c r="P46" s="185"/>
      <c r="Q46" s="5"/>
      <c r="R46" s="24"/>
    </row>
    <row r="47" spans="1:18" ht="5.25" customHeight="1">
      <c r="A47" s="39"/>
      <c r="B47" s="29"/>
      <c r="C47" s="29"/>
      <c r="D47" s="35"/>
      <c r="E47" s="29"/>
      <c r="F47" s="29"/>
      <c r="G47" s="29"/>
      <c r="H47" s="29"/>
      <c r="I47" s="29"/>
      <c r="J47" s="29"/>
      <c r="K47" s="29"/>
      <c r="L47" s="29"/>
      <c r="M47" s="29"/>
      <c r="N47" s="29"/>
      <c r="O47" s="14"/>
      <c r="P47" s="9"/>
      <c r="Q47" s="5"/>
      <c r="R47" s="24"/>
    </row>
    <row r="48" spans="1:18" ht="15.75" customHeight="1">
      <c r="A48" s="39"/>
      <c r="B48" s="151" t="s">
        <v>20</v>
      </c>
      <c r="C48" s="153" t="s">
        <v>21</v>
      </c>
      <c r="D48" s="92" t="s">
        <v>22</v>
      </c>
      <c r="E48" s="157" t="s">
        <v>23</v>
      </c>
      <c r="F48" s="158" t="s">
        <v>24</v>
      </c>
      <c r="G48" s="92" t="s">
        <v>25</v>
      </c>
      <c r="H48" s="92" t="s">
        <v>26</v>
      </c>
      <c r="I48" s="92" t="s">
        <v>27</v>
      </c>
      <c r="J48" s="92" t="s">
        <v>28</v>
      </c>
      <c r="K48" s="92" t="s">
        <v>29</v>
      </c>
      <c r="L48" s="92" t="s">
        <v>30</v>
      </c>
      <c r="M48" s="153" t="s">
        <v>31</v>
      </c>
      <c r="N48" s="92" t="s">
        <v>32</v>
      </c>
      <c r="O48" s="470" t="s">
        <v>33</v>
      </c>
      <c r="P48" s="473"/>
      <c r="Q48" s="5"/>
      <c r="R48" s="24"/>
    </row>
    <row r="49" spans="1:18" ht="15.75" customHeight="1">
      <c r="A49" s="39"/>
      <c r="B49" s="433" t="s">
        <v>34</v>
      </c>
      <c r="C49" s="434"/>
      <c r="D49" s="435" t="s">
        <v>35</v>
      </c>
      <c r="E49" s="436" t="s">
        <v>35</v>
      </c>
      <c r="F49" s="437" t="s">
        <v>35</v>
      </c>
      <c r="G49" s="435" t="s">
        <v>35</v>
      </c>
      <c r="H49" s="435" t="s">
        <v>35</v>
      </c>
      <c r="I49" s="435" t="s">
        <v>35</v>
      </c>
      <c r="J49" s="435" t="s">
        <v>35</v>
      </c>
      <c r="K49" s="435" t="s">
        <v>35</v>
      </c>
      <c r="L49" s="435" t="s">
        <v>36</v>
      </c>
      <c r="M49" s="434" t="s">
        <v>37</v>
      </c>
      <c r="N49" s="435"/>
      <c r="O49" s="530" t="s">
        <v>38</v>
      </c>
      <c r="P49" s="531"/>
      <c r="Q49" s="5"/>
      <c r="R49" s="24"/>
    </row>
    <row r="50" spans="1:18" ht="15.75" customHeight="1">
      <c r="A50" s="39"/>
      <c r="B50" s="345"/>
      <c r="C50" s="147" t="s">
        <v>107</v>
      </c>
      <c r="D50" s="133">
        <v>170</v>
      </c>
      <c r="E50" s="148">
        <v>12</v>
      </c>
      <c r="F50" s="148">
        <v>150</v>
      </c>
      <c r="G50" s="136">
        <v>142</v>
      </c>
      <c r="H50" s="137">
        <v>120</v>
      </c>
      <c r="I50" s="137">
        <v>150</v>
      </c>
      <c r="J50" s="137">
        <v>180</v>
      </c>
      <c r="K50" s="138">
        <v>36</v>
      </c>
      <c r="L50" s="139">
        <v>1.2</v>
      </c>
      <c r="M50" s="149">
        <v>9.4083333333333332</v>
      </c>
      <c r="N50" s="325"/>
      <c r="O50" s="529">
        <f>L50*N50</f>
        <v>0</v>
      </c>
      <c r="P50" s="458"/>
      <c r="Q50" s="5"/>
      <c r="R50" s="24"/>
    </row>
    <row r="51" spans="1:18" ht="15.75" customHeight="1">
      <c r="A51" s="39"/>
      <c r="B51" s="346"/>
      <c r="C51" s="93" t="s">
        <v>108</v>
      </c>
      <c r="D51" s="135">
        <v>170</v>
      </c>
      <c r="E51" s="94">
        <v>12</v>
      </c>
      <c r="F51" s="94">
        <v>150</v>
      </c>
      <c r="G51" s="141">
        <v>142</v>
      </c>
      <c r="H51" s="97">
        <v>120</v>
      </c>
      <c r="I51" s="97">
        <v>150</v>
      </c>
      <c r="J51" s="97">
        <v>180</v>
      </c>
      <c r="K51" s="98">
        <v>36</v>
      </c>
      <c r="L51" s="150">
        <v>0.9</v>
      </c>
      <c r="M51" s="144">
        <v>9.4111111111111114</v>
      </c>
      <c r="N51" s="303"/>
      <c r="O51" s="513">
        <f t="shared" ref="O51:O58" si="2">L51*N51</f>
        <v>0</v>
      </c>
      <c r="P51" s="454"/>
      <c r="Q51" s="5"/>
      <c r="R51" s="24"/>
    </row>
    <row r="52" spans="1:18" ht="15.75" customHeight="1">
      <c r="A52" s="39"/>
      <c r="B52" s="345"/>
      <c r="C52" s="147" t="s">
        <v>109</v>
      </c>
      <c r="D52" s="133">
        <v>200</v>
      </c>
      <c r="E52" s="148">
        <v>12</v>
      </c>
      <c r="F52" s="148">
        <v>150</v>
      </c>
      <c r="G52" s="136">
        <v>172</v>
      </c>
      <c r="H52" s="137">
        <v>150</v>
      </c>
      <c r="I52" s="137">
        <v>200</v>
      </c>
      <c r="J52" s="137">
        <v>180</v>
      </c>
      <c r="K52" s="138">
        <v>36</v>
      </c>
      <c r="L52" s="139">
        <v>1.2</v>
      </c>
      <c r="M52" s="149">
        <v>10.591666666666669</v>
      </c>
      <c r="N52" s="325"/>
      <c r="O52" s="529">
        <f t="shared" si="2"/>
        <v>0</v>
      </c>
      <c r="P52" s="458"/>
      <c r="Q52" s="5"/>
      <c r="R52" s="24"/>
    </row>
    <row r="53" spans="1:18" ht="15.75" customHeight="1">
      <c r="A53" s="39"/>
      <c r="B53" s="346"/>
      <c r="C53" s="93" t="s">
        <v>110</v>
      </c>
      <c r="D53" s="135">
        <v>200</v>
      </c>
      <c r="E53" s="94">
        <v>12</v>
      </c>
      <c r="F53" s="94">
        <v>150</v>
      </c>
      <c r="G53" s="141">
        <v>172</v>
      </c>
      <c r="H53" s="97">
        <v>150</v>
      </c>
      <c r="I53" s="97">
        <v>200</v>
      </c>
      <c r="J53" s="97">
        <v>180</v>
      </c>
      <c r="K53" s="98">
        <v>36</v>
      </c>
      <c r="L53" s="150">
        <v>0.9</v>
      </c>
      <c r="M53" s="144">
        <v>10.6</v>
      </c>
      <c r="N53" s="303"/>
      <c r="O53" s="513">
        <f t="shared" si="2"/>
        <v>0</v>
      </c>
      <c r="P53" s="454"/>
      <c r="Q53" s="5"/>
      <c r="R53" s="24"/>
    </row>
    <row r="54" spans="1:18" ht="15.75" customHeight="1">
      <c r="A54" s="39"/>
      <c r="B54" s="345"/>
      <c r="C54" s="147" t="s">
        <v>111</v>
      </c>
      <c r="D54" s="133">
        <v>250</v>
      </c>
      <c r="E54" s="148">
        <v>12</v>
      </c>
      <c r="F54" s="148">
        <v>150</v>
      </c>
      <c r="G54" s="136">
        <v>222</v>
      </c>
      <c r="H54" s="137">
        <v>200</v>
      </c>
      <c r="I54" s="137">
        <v>200</v>
      </c>
      <c r="J54" s="137">
        <v>220</v>
      </c>
      <c r="K54" s="138">
        <v>36</v>
      </c>
      <c r="L54" s="139">
        <v>1.2</v>
      </c>
      <c r="M54" s="149">
        <v>12.058333333333334</v>
      </c>
      <c r="N54" s="325"/>
      <c r="O54" s="529">
        <f t="shared" ref="O54" si="3">L54*N54</f>
        <v>0</v>
      </c>
      <c r="P54" s="458"/>
      <c r="Q54" s="5"/>
      <c r="R54" s="24"/>
    </row>
    <row r="55" spans="1:18" ht="15.75" customHeight="1">
      <c r="A55" s="39"/>
      <c r="B55" s="346"/>
      <c r="C55" s="93" t="s">
        <v>112</v>
      </c>
      <c r="D55" s="135">
        <v>250</v>
      </c>
      <c r="E55" s="94">
        <v>12</v>
      </c>
      <c r="F55" s="94">
        <v>150</v>
      </c>
      <c r="G55" s="141">
        <v>222</v>
      </c>
      <c r="H55" s="97">
        <v>200</v>
      </c>
      <c r="I55" s="97">
        <v>200</v>
      </c>
      <c r="J55" s="97">
        <v>220</v>
      </c>
      <c r="K55" s="98">
        <v>36</v>
      </c>
      <c r="L55" s="150">
        <v>0.9</v>
      </c>
      <c r="M55" s="144">
        <v>12.055555555555555</v>
      </c>
      <c r="N55" s="303"/>
      <c r="O55" s="513">
        <f>L55*N55</f>
        <v>0</v>
      </c>
      <c r="P55" s="454"/>
      <c r="Q55" s="5"/>
      <c r="R55" s="24"/>
    </row>
    <row r="56" spans="1:18" ht="15.75" customHeight="1">
      <c r="A56" s="39"/>
      <c r="B56" s="345"/>
      <c r="C56" s="147" t="s">
        <v>113</v>
      </c>
      <c r="D56" s="133">
        <v>250</v>
      </c>
      <c r="E56" s="148">
        <v>12</v>
      </c>
      <c r="F56" s="148">
        <v>150</v>
      </c>
      <c r="G56" s="136">
        <v>222</v>
      </c>
      <c r="H56" s="137">
        <v>200</v>
      </c>
      <c r="I56" s="137">
        <v>250</v>
      </c>
      <c r="J56" s="137">
        <v>220</v>
      </c>
      <c r="K56" s="138">
        <v>36</v>
      </c>
      <c r="L56" s="139">
        <v>1.2</v>
      </c>
      <c r="M56" s="149">
        <v>12.65</v>
      </c>
      <c r="N56" s="325"/>
      <c r="O56" s="529">
        <f t="shared" ref="O56:O57" si="4">L56*N56</f>
        <v>0</v>
      </c>
      <c r="P56" s="458"/>
      <c r="Q56" s="5"/>
      <c r="R56" s="24"/>
    </row>
    <row r="57" spans="1:18" ht="15.75" customHeight="1">
      <c r="A57" s="39"/>
      <c r="B57" s="346"/>
      <c r="C57" s="93" t="s">
        <v>114</v>
      </c>
      <c r="D57" s="135">
        <v>250</v>
      </c>
      <c r="E57" s="94">
        <v>12</v>
      </c>
      <c r="F57" s="94">
        <v>150</v>
      </c>
      <c r="G57" s="141">
        <v>222</v>
      </c>
      <c r="H57" s="97">
        <v>200</v>
      </c>
      <c r="I57" s="97">
        <v>250</v>
      </c>
      <c r="J57" s="97">
        <v>220</v>
      </c>
      <c r="K57" s="98">
        <v>36</v>
      </c>
      <c r="L57" s="150">
        <v>0.9</v>
      </c>
      <c r="M57" s="144">
        <v>12.655555555555555</v>
      </c>
      <c r="N57" s="303"/>
      <c r="O57" s="513">
        <f>L57*N57</f>
        <v>0</v>
      </c>
      <c r="P57" s="454"/>
      <c r="Q57" s="5"/>
      <c r="R57" s="24"/>
    </row>
    <row r="58" spans="1:18" ht="15.75" customHeight="1">
      <c r="A58" s="39"/>
      <c r="B58" s="345"/>
      <c r="C58" s="147" t="s">
        <v>115</v>
      </c>
      <c r="D58" s="133">
        <v>270</v>
      </c>
      <c r="E58" s="148">
        <v>12</v>
      </c>
      <c r="F58" s="148">
        <v>150</v>
      </c>
      <c r="G58" s="136">
        <v>242</v>
      </c>
      <c r="H58" s="137">
        <v>220</v>
      </c>
      <c r="I58" s="137">
        <v>250</v>
      </c>
      <c r="J58" s="137">
        <v>220</v>
      </c>
      <c r="K58" s="138">
        <v>36</v>
      </c>
      <c r="L58" s="139">
        <v>1.2</v>
      </c>
      <c r="M58" s="149">
        <v>12.916666666666668</v>
      </c>
      <c r="N58" s="325"/>
      <c r="O58" s="529">
        <f t="shared" si="2"/>
        <v>0</v>
      </c>
      <c r="P58" s="458"/>
      <c r="Q58" s="5"/>
      <c r="R58" s="24"/>
    </row>
    <row r="59" spans="1:18" ht="15.75" customHeight="1">
      <c r="A59" s="39"/>
      <c r="B59" s="346"/>
      <c r="C59" s="93" t="s">
        <v>116</v>
      </c>
      <c r="D59" s="135">
        <v>270</v>
      </c>
      <c r="E59" s="94">
        <v>12</v>
      </c>
      <c r="F59" s="94">
        <v>150</v>
      </c>
      <c r="G59" s="141">
        <v>242</v>
      </c>
      <c r="H59" s="97">
        <v>220</v>
      </c>
      <c r="I59" s="97">
        <v>250</v>
      </c>
      <c r="J59" s="97">
        <v>220</v>
      </c>
      <c r="K59" s="98">
        <v>36</v>
      </c>
      <c r="L59" s="150">
        <v>0.9</v>
      </c>
      <c r="M59" s="144">
        <v>12.999999999999998</v>
      </c>
      <c r="N59" s="303"/>
      <c r="O59" s="513">
        <f>L59*N59</f>
        <v>0</v>
      </c>
      <c r="P59" s="454"/>
      <c r="Q59" s="5"/>
      <c r="R59" s="24"/>
    </row>
    <row r="60" spans="1:18" ht="15.75" customHeight="1">
      <c r="A60" s="39"/>
      <c r="B60" s="87" t="s">
        <v>104</v>
      </c>
      <c r="C60" s="29"/>
      <c r="D60" s="29"/>
      <c r="E60" s="29"/>
      <c r="F60" s="29"/>
      <c r="G60" s="29"/>
      <c r="H60" s="35"/>
      <c r="I60" s="29"/>
      <c r="J60" s="36"/>
      <c r="K60" s="37"/>
      <c r="L60" s="37"/>
      <c r="M60" s="37"/>
      <c r="N60" s="35"/>
      <c r="O60" s="35"/>
      <c r="P60" s="9"/>
      <c r="Q60" s="5"/>
      <c r="R60" s="11"/>
    </row>
    <row r="61" spans="1:18" ht="22.5" customHeight="1">
      <c r="A61" s="39"/>
      <c r="B61" s="29"/>
      <c r="C61" s="29"/>
      <c r="D61" s="29"/>
      <c r="E61" s="29"/>
      <c r="F61" s="29"/>
      <c r="G61" s="29"/>
      <c r="H61" s="35"/>
      <c r="I61" s="29"/>
      <c r="J61" s="36"/>
      <c r="K61" s="37"/>
      <c r="L61" s="37"/>
      <c r="M61" s="37"/>
      <c r="N61" s="35"/>
      <c r="O61" s="35"/>
      <c r="P61" s="9"/>
      <c r="Q61" s="5"/>
      <c r="R61" s="11"/>
    </row>
    <row r="62" spans="1:18" ht="53.25" customHeight="1">
      <c r="A62" s="39"/>
      <c r="B62" s="525"/>
      <c r="C62" s="525"/>
      <c r="D62" s="525"/>
      <c r="E62" s="525"/>
      <c r="F62" s="525"/>
      <c r="G62" s="525"/>
      <c r="H62" s="8"/>
      <c r="I62" s="8"/>
      <c r="J62" s="8"/>
      <c r="K62" s="39"/>
      <c r="L62" s="39"/>
      <c r="M62" s="8"/>
      <c r="N62" s="39"/>
      <c r="O62" s="39"/>
      <c r="P62" s="9"/>
      <c r="Q62" s="5"/>
      <c r="R62" s="11"/>
    </row>
    <row r="63" spans="1:18" ht="15.75" customHeight="1">
      <c r="A63" s="39"/>
      <c r="B63" s="525"/>
      <c r="C63" s="525"/>
      <c r="D63" s="525"/>
      <c r="E63" s="525"/>
      <c r="F63" s="525"/>
      <c r="G63" s="525"/>
      <c r="H63" s="8"/>
      <c r="I63" s="8"/>
      <c r="J63" s="8"/>
      <c r="K63" s="8"/>
      <c r="L63" s="8"/>
      <c r="M63" s="8"/>
      <c r="N63" s="39"/>
      <c r="P63" s="74" t="s">
        <v>117</v>
      </c>
      <c r="Q63" s="5"/>
      <c r="R63" s="11"/>
    </row>
    <row r="64" spans="1:18" s="27" customFormat="1" ht="47.25" customHeight="1">
      <c r="H64" s="40"/>
      <c r="I64" s="40"/>
      <c r="J64" s="41"/>
      <c r="M64" s="41"/>
      <c r="N64" s="42"/>
      <c r="O64" s="42"/>
      <c r="P64" s="42"/>
      <c r="Q64" s="15"/>
      <c r="R64" s="15"/>
    </row>
    <row r="65" spans="2:18" s="27" customFormat="1" ht="45.75" customHeight="1">
      <c r="B65" s="522"/>
      <c r="C65" s="522"/>
      <c r="D65" s="522"/>
      <c r="E65" s="522"/>
      <c r="F65" s="522"/>
      <c r="G65" s="522"/>
      <c r="Q65" s="15"/>
      <c r="R65" s="15"/>
    </row>
    <row r="66" spans="2:18" s="27" customFormat="1" ht="15.75" customHeight="1">
      <c r="B66" s="43"/>
      <c r="C66" s="43"/>
      <c r="D66" s="43"/>
      <c r="E66" s="43"/>
      <c r="F66" s="44"/>
      <c r="G66" s="45"/>
      <c r="H66" s="16"/>
      <c r="I66" s="45"/>
      <c r="J66" s="43"/>
      <c r="K66" s="41"/>
      <c r="L66" s="41"/>
      <c r="M66" s="41"/>
      <c r="N66" s="43"/>
      <c r="O66" s="43"/>
      <c r="P66" s="43"/>
      <c r="Q66" s="17"/>
      <c r="R66" s="17"/>
    </row>
    <row r="67" spans="2:18" s="27" customFormat="1" ht="15.75" customHeight="1">
      <c r="B67" s="46"/>
      <c r="C67" s="46"/>
      <c r="D67" s="46"/>
      <c r="E67" s="46"/>
      <c r="F67" s="44"/>
      <c r="G67" s="45"/>
      <c r="H67" s="16"/>
      <c r="I67" s="45"/>
      <c r="J67" s="46"/>
      <c r="K67" s="41"/>
      <c r="L67" s="41"/>
      <c r="M67" s="41"/>
      <c r="N67" s="46"/>
      <c r="O67" s="46"/>
      <c r="P67" s="46"/>
      <c r="Q67" s="17"/>
      <c r="R67" s="17"/>
    </row>
    <row r="68" spans="2:18" s="27" customFormat="1" ht="11.25" customHeight="1">
      <c r="B68" s="47"/>
      <c r="C68" s="47"/>
      <c r="D68" s="46"/>
      <c r="E68" s="46"/>
      <c r="F68" s="47"/>
      <c r="G68" s="46"/>
      <c r="H68" s="46"/>
      <c r="I68" s="46"/>
      <c r="J68" s="48"/>
      <c r="K68" s="41"/>
      <c r="L68" s="41"/>
      <c r="M68" s="41"/>
      <c r="N68" s="46"/>
      <c r="Q68" s="17"/>
      <c r="R68" s="17"/>
    </row>
    <row r="69" spans="2:18" s="27" customFormat="1" ht="15.75" customHeight="1">
      <c r="G69" s="46"/>
      <c r="H69" s="46"/>
      <c r="I69" s="48"/>
      <c r="J69" s="48"/>
      <c r="K69" s="41"/>
      <c r="L69" s="41"/>
      <c r="M69" s="41"/>
      <c r="N69" s="18"/>
      <c r="O69" s="19"/>
      <c r="P69" s="19"/>
      <c r="Q69" s="17"/>
      <c r="R69" s="17"/>
    </row>
    <row r="70" spans="2:18" s="27" customFormat="1">
      <c r="G70" s="46"/>
      <c r="H70" s="46"/>
      <c r="I70" s="48"/>
      <c r="J70" s="48"/>
      <c r="K70" s="41"/>
      <c r="L70" s="41"/>
      <c r="M70" s="41"/>
      <c r="N70" s="46"/>
      <c r="O70" s="46"/>
      <c r="P70" s="46"/>
      <c r="Q70" s="17"/>
      <c r="R70" s="17"/>
    </row>
    <row r="71" spans="2:18" s="27" customFormat="1" ht="15">
      <c r="B71" s="49"/>
      <c r="C71" s="49"/>
      <c r="D71" s="49"/>
      <c r="E71" s="49"/>
      <c r="F71" s="49"/>
      <c r="G71" s="49"/>
      <c r="H71" s="49"/>
      <c r="I71" s="49"/>
      <c r="J71" s="49"/>
      <c r="K71" s="49"/>
      <c r="L71" s="20"/>
      <c r="M71" s="20"/>
      <c r="O71" s="20"/>
      <c r="P71" s="20"/>
      <c r="Q71" s="17"/>
      <c r="R71" s="17"/>
    </row>
    <row r="72" spans="2:18" s="27" customFormat="1">
      <c r="B72" s="20"/>
      <c r="C72" s="20"/>
      <c r="D72" s="20"/>
      <c r="E72" s="20"/>
      <c r="F72" s="20"/>
      <c r="G72" s="20"/>
      <c r="H72" s="20"/>
      <c r="I72" s="20"/>
      <c r="J72" s="20"/>
      <c r="K72" s="20"/>
      <c r="L72" s="20"/>
      <c r="M72" s="20"/>
      <c r="N72" s="20"/>
      <c r="O72" s="20"/>
      <c r="P72" s="20"/>
      <c r="Q72" s="17"/>
      <c r="R72" s="17"/>
    </row>
    <row r="73" spans="2:18" s="27" customFormat="1">
      <c r="B73" s="20"/>
      <c r="C73" s="20"/>
      <c r="D73" s="20"/>
      <c r="E73" s="20"/>
      <c r="F73" s="20"/>
      <c r="G73" s="20"/>
      <c r="H73" s="20"/>
      <c r="I73" s="20"/>
      <c r="J73" s="20"/>
      <c r="K73" s="20"/>
      <c r="L73" s="20"/>
      <c r="M73" s="20"/>
      <c r="N73" s="20"/>
      <c r="O73" s="20"/>
      <c r="P73" s="20"/>
      <c r="Q73" s="17"/>
      <c r="R73" s="17"/>
    </row>
    <row r="74" spans="2:18" s="27" customFormat="1">
      <c r="G74" s="21"/>
      <c r="H74" s="21"/>
      <c r="I74" s="21"/>
      <c r="J74" s="20"/>
      <c r="K74" s="20"/>
      <c r="L74" s="20"/>
      <c r="M74" s="20"/>
      <c r="N74" s="20"/>
      <c r="O74" s="20"/>
      <c r="P74" s="20"/>
      <c r="Q74" s="22"/>
      <c r="R74" s="22"/>
    </row>
    <row r="75" spans="2:18" s="27" customFormat="1">
      <c r="G75" s="21"/>
      <c r="H75" s="21"/>
      <c r="I75" s="21"/>
      <c r="J75" s="20"/>
      <c r="K75" s="20"/>
      <c r="L75" s="20"/>
      <c r="M75" s="20"/>
      <c r="N75" s="20"/>
      <c r="O75" s="20"/>
      <c r="P75" s="20"/>
      <c r="Q75" s="22"/>
      <c r="R75" s="22"/>
    </row>
    <row r="76" spans="2:18" s="27" customFormat="1">
      <c r="Q76" s="22"/>
      <c r="R76" s="22"/>
    </row>
    <row r="77" spans="2:18" s="27" customFormat="1">
      <c r="Q77" s="23"/>
      <c r="R77" s="23"/>
    </row>
    <row r="78" spans="2:18" s="27" customFormat="1">
      <c r="Q78" s="22"/>
      <c r="R78" s="22"/>
    </row>
    <row r="79" spans="2:18" s="27" customFormat="1">
      <c r="Q79" s="22"/>
      <c r="R79" s="22"/>
    </row>
    <row r="80" spans="2: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7:18" s="27" customFormat="1">
      <c r="Q97" s="22"/>
      <c r="R97" s="22"/>
    </row>
    <row r="98" spans="17:18" s="27" customFormat="1">
      <c r="Q98" s="22"/>
      <c r="R98" s="22"/>
    </row>
    <row r="99" spans="17:18" s="27" customFormat="1">
      <c r="Q99" s="22"/>
      <c r="R99" s="22"/>
    </row>
    <row r="100" spans="17:18" s="27" customFormat="1">
      <c r="Q100" s="22"/>
      <c r="R100" s="22"/>
    </row>
    <row r="101" spans="17:18" s="27" customFormat="1">
      <c r="Q101" s="22"/>
      <c r="R101" s="22"/>
    </row>
    <row r="102" spans="17:18" s="27" customFormat="1">
      <c r="Q102" s="22"/>
      <c r="R102" s="22"/>
    </row>
    <row r="103" spans="17:18" s="27" customFormat="1">
      <c r="Q103" s="22"/>
      <c r="R103" s="22"/>
    </row>
    <row r="104" spans="17:18" s="27" customFormat="1">
      <c r="Q104" s="22"/>
      <c r="R104" s="22"/>
    </row>
    <row r="105" spans="17:18" s="27" customFormat="1">
      <c r="Q105" s="22"/>
      <c r="R105" s="22"/>
    </row>
    <row r="106" spans="17:18" s="27" customFormat="1">
      <c r="Q106" s="22"/>
      <c r="R106" s="22"/>
    </row>
    <row r="107" spans="17:18" s="27" customFormat="1">
      <c r="Q107" s="22"/>
      <c r="R107" s="22"/>
    </row>
    <row r="108" spans="17:18" s="27" customFormat="1">
      <c r="Q108" s="22"/>
      <c r="R108" s="22"/>
    </row>
    <row r="109" spans="17:18" s="27" customFormat="1">
      <c r="Q109" s="22"/>
      <c r="R109" s="22"/>
    </row>
    <row r="110" spans="17:18" s="27" customFormat="1">
      <c r="Q110" s="22"/>
      <c r="R110" s="22"/>
    </row>
    <row r="111" spans="17:18" s="27" customFormat="1">
      <c r="Q111" s="22"/>
      <c r="R111" s="22"/>
    </row>
    <row r="112" spans="17:18" s="27" customFormat="1">
      <c r="Q112" s="22"/>
      <c r="R112" s="22"/>
    </row>
    <row r="113" spans="17:18" s="27" customFormat="1">
      <c r="Q113" s="22"/>
      <c r="R113" s="22"/>
    </row>
    <row r="114" spans="17:18" s="27" customFormat="1">
      <c r="Q114" s="22"/>
      <c r="R114" s="22"/>
    </row>
    <row r="115" spans="17:18">
      <c r="Q115" s="7"/>
      <c r="R115" s="22"/>
    </row>
    <row r="116" spans="17:18">
      <c r="Q116" s="7"/>
      <c r="R116" s="22"/>
    </row>
    <row r="117" spans="17:18">
      <c r="Q117" s="7"/>
      <c r="R117" s="22"/>
    </row>
    <row r="118" spans="17:18">
      <c r="Q118" s="7"/>
      <c r="R118" s="22"/>
    </row>
    <row r="119" spans="17:18">
      <c r="Q119" s="7"/>
      <c r="R119" s="22"/>
    </row>
    <row r="120" spans="17:18">
      <c r="Q120" s="7"/>
      <c r="R120" s="22"/>
    </row>
    <row r="121" spans="17:18">
      <c r="Q121" s="7"/>
      <c r="R121" s="22"/>
    </row>
    <row r="122" spans="17:18">
      <c r="Q122" s="7"/>
      <c r="R122" s="22"/>
    </row>
    <row r="123" spans="17:18">
      <c r="Q123" s="7"/>
      <c r="R123" s="22"/>
    </row>
    <row r="124" spans="17:18">
      <c r="Q124" s="7"/>
      <c r="R124" s="22"/>
    </row>
    <row r="125" spans="17:18">
      <c r="Q125" s="7"/>
      <c r="R125" s="22"/>
    </row>
    <row r="126" spans="17:18">
      <c r="Q126" s="7"/>
      <c r="R126" s="22"/>
    </row>
    <row r="127" spans="17:18">
      <c r="Q127" s="7"/>
      <c r="R127" s="22"/>
    </row>
    <row r="128" spans="17:18">
      <c r="Q128" s="7"/>
      <c r="R128" s="22"/>
    </row>
    <row r="129" spans="17:18">
      <c r="Q129" s="7"/>
      <c r="R129" s="22"/>
    </row>
    <row r="130" spans="17:18">
      <c r="Q130" s="7"/>
      <c r="R130" s="22"/>
    </row>
    <row r="131" spans="17:18">
      <c r="Q131" s="7"/>
      <c r="R131" s="22"/>
    </row>
    <row r="132" spans="17:18">
      <c r="Q132" s="7"/>
      <c r="R132" s="22"/>
    </row>
    <row r="133" spans="17:18">
      <c r="Q133" s="7"/>
      <c r="R133" s="22"/>
    </row>
    <row r="134" spans="17:18">
      <c r="Q134" s="7"/>
      <c r="R134" s="22"/>
    </row>
    <row r="135" spans="17:18">
      <c r="Q135" s="7"/>
      <c r="R135" s="22"/>
    </row>
    <row r="136" spans="17:18">
      <c r="Q136" s="7"/>
      <c r="R136" s="22"/>
    </row>
    <row r="137" spans="17:18">
      <c r="Q137" s="7"/>
      <c r="R137" s="22"/>
    </row>
    <row r="138" spans="17:18">
      <c r="Q138" s="7"/>
      <c r="R138" s="22"/>
    </row>
    <row r="139" spans="17:18">
      <c r="Q139" s="7"/>
      <c r="R139" s="22"/>
    </row>
    <row r="140" spans="17:18">
      <c r="Q140" s="7"/>
      <c r="R140" s="22"/>
    </row>
    <row r="141" spans="17:18">
      <c r="Q141" s="7"/>
      <c r="R141" s="22"/>
    </row>
    <row r="142" spans="17:18">
      <c r="Q142" s="7"/>
      <c r="R142" s="22"/>
    </row>
    <row r="143" spans="17:18">
      <c r="Q143" s="7"/>
      <c r="R143" s="22"/>
    </row>
    <row r="144" spans="17:18">
      <c r="Q144" s="7"/>
      <c r="R144" s="22"/>
    </row>
    <row r="145" spans="17:18">
      <c r="Q145" s="7"/>
      <c r="R145" s="22"/>
    </row>
    <row r="146" spans="17:18">
      <c r="Q146" s="7"/>
      <c r="R146" s="22"/>
    </row>
    <row r="147" spans="17:18">
      <c r="Q147" s="7"/>
      <c r="R147" s="22"/>
    </row>
    <row r="148" spans="17:18">
      <c r="Q148" s="7"/>
      <c r="R148" s="22"/>
    </row>
    <row r="149" spans="17:18">
      <c r="Q149" s="7"/>
      <c r="R149" s="22"/>
    </row>
    <row r="150" spans="17:18">
      <c r="Q150" s="7"/>
      <c r="R150" s="22"/>
    </row>
    <row r="151" spans="17:18">
      <c r="Q151" s="7"/>
      <c r="R151" s="22"/>
    </row>
    <row r="152" spans="17:18">
      <c r="Q152" s="7"/>
      <c r="R152" s="22"/>
    </row>
    <row r="153" spans="17:18">
      <c r="Q153" s="7"/>
      <c r="R153" s="22"/>
    </row>
    <row r="154" spans="17:18">
      <c r="Q154" s="7"/>
      <c r="R154" s="22"/>
    </row>
    <row r="155" spans="17:18">
      <c r="Q155" s="7"/>
      <c r="R155" s="22"/>
    </row>
    <row r="156" spans="17:18">
      <c r="Q156" s="7"/>
      <c r="R156" s="22"/>
    </row>
    <row r="157" spans="17:18">
      <c r="Q157" s="7"/>
      <c r="R157" s="22"/>
    </row>
    <row r="158" spans="17:18">
      <c r="Q158" s="7"/>
      <c r="R158" s="22"/>
    </row>
    <row r="159" spans="17:18">
      <c r="Q159" s="7"/>
      <c r="R159" s="22"/>
    </row>
    <row r="160" spans="17:18">
      <c r="Q160" s="7"/>
      <c r="R160" s="22"/>
    </row>
    <row r="161" spans="17:18">
      <c r="Q161" s="7"/>
      <c r="R161" s="22"/>
    </row>
    <row r="162" spans="17:18">
      <c r="Q162" s="7"/>
      <c r="R162" s="22"/>
    </row>
    <row r="163" spans="17:18">
      <c r="Q163" s="7"/>
      <c r="R163" s="22"/>
    </row>
    <row r="164" spans="17:18">
      <c r="Q164" s="7"/>
      <c r="R164" s="22"/>
    </row>
    <row r="165" spans="17:18">
      <c r="Q165" s="7"/>
      <c r="R165" s="22"/>
    </row>
    <row r="166" spans="17:18">
      <c r="Q166" s="7"/>
      <c r="R166" s="22"/>
    </row>
    <row r="167" spans="17:18">
      <c r="Q167" s="7"/>
      <c r="R167" s="22"/>
    </row>
    <row r="168" spans="17:18">
      <c r="Q168" s="7"/>
      <c r="R168" s="22"/>
    </row>
    <row r="169" spans="17:18">
      <c r="Q169" s="7"/>
      <c r="R169" s="22"/>
    </row>
    <row r="170" spans="17:18">
      <c r="Q170" s="7"/>
      <c r="R170" s="22"/>
    </row>
    <row r="171" spans="17:18">
      <c r="Q171" s="7"/>
      <c r="R171" s="22"/>
    </row>
    <row r="172" spans="17:18">
      <c r="Q172" s="7"/>
      <c r="R172" s="22"/>
    </row>
    <row r="173" spans="17:18">
      <c r="Q173" s="7"/>
      <c r="R173" s="22"/>
    </row>
    <row r="174" spans="17:18">
      <c r="Q174" s="7"/>
      <c r="R174" s="22"/>
    </row>
    <row r="175" spans="17:18">
      <c r="Q175" s="7"/>
      <c r="R175" s="22"/>
    </row>
    <row r="176" spans="17:18">
      <c r="Q176" s="7"/>
      <c r="R176" s="22"/>
    </row>
    <row r="177" spans="17:18">
      <c r="Q177" s="7"/>
      <c r="R177" s="22"/>
    </row>
    <row r="178" spans="17:18">
      <c r="Q178" s="7"/>
      <c r="R178" s="22"/>
    </row>
    <row r="179" spans="17:18">
      <c r="Q179" s="7"/>
      <c r="R179" s="22"/>
    </row>
    <row r="180" spans="17:18">
      <c r="Q180" s="7"/>
      <c r="R180" s="22"/>
    </row>
    <row r="181" spans="17:18">
      <c r="Q181" s="7"/>
      <c r="R181" s="22"/>
    </row>
    <row r="182" spans="17:18">
      <c r="Q182" s="7"/>
      <c r="R182" s="22"/>
    </row>
    <row r="183" spans="17:18">
      <c r="Q183" s="7"/>
      <c r="R183" s="22"/>
    </row>
    <row r="184" spans="17:18">
      <c r="Q184" s="7"/>
      <c r="R184" s="22"/>
    </row>
    <row r="185" spans="17:18">
      <c r="Q185" s="7"/>
      <c r="R185" s="22"/>
    </row>
    <row r="186" spans="17:18">
      <c r="Q186" s="7"/>
      <c r="R186" s="22"/>
    </row>
    <row r="187" spans="17:18">
      <c r="Q187" s="7"/>
      <c r="R187" s="22"/>
    </row>
    <row r="188" spans="17:18">
      <c r="Q188" s="7"/>
      <c r="R188" s="22"/>
    </row>
    <row r="189" spans="17:18">
      <c r="Q189" s="7"/>
      <c r="R189" s="22"/>
    </row>
    <row r="190" spans="17:18">
      <c r="Q190" s="7"/>
      <c r="R190" s="22"/>
    </row>
    <row r="191" spans="17:18">
      <c r="Q191" s="7"/>
      <c r="R191" s="22"/>
    </row>
    <row r="192" spans="17:18">
      <c r="Q192" s="7"/>
      <c r="R192" s="22"/>
    </row>
    <row r="193" spans="17:18">
      <c r="Q193" s="7"/>
      <c r="R193" s="22"/>
    </row>
    <row r="194" spans="17:18">
      <c r="Q194" s="7"/>
      <c r="R194" s="22"/>
    </row>
    <row r="195" spans="17:18">
      <c r="Q195" s="7"/>
      <c r="R195" s="22"/>
    </row>
    <row r="196" spans="17:18">
      <c r="Q196" s="7"/>
      <c r="R196" s="22"/>
    </row>
    <row r="197" spans="17:18">
      <c r="Q197" s="7"/>
      <c r="R197" s="22"/>
    </row>
    <row r="198" spans="17:18">
      <c r="Q198" s="7"/>
      <c r="R198" s="22"/>
    </row>
    <row r="199" spans="17:18">
      <c r="Q199" s="7"/>
      <c r="R199" s="22"/>
    </row>
    <row r="200" spans="17:18">
      <c r="Q200" s="7"/>
      <c r="R200" s="22"/>
    </row>
    <row r="201" spans="17:18">
      <c r="Q201" s="7"/>
      <c r="R201" s="22"/>
    </row>
    <row r="202" spans="17:18">
      <c r="Q202" s="7"/>
      <c r="R202" s="22"/>
    </row>
    <row r="203" spans="17:18">
      <c r="Q203" s="7"/>
      <c r="R203" s="22"/>
    </row>
    <row r="204" spans="17:18">
      <c r="Q204" s="7"/>
      <c r="R204" s="22"/>
    </row>
    <row r="205" spans="17:18">
      <c r="Q205" s="7"/>
      <c r="R205" s="22"/>
    </row>
    <row r="206" spans="17:18">
      <c r="Q206" s="7"/>
      <c r="R206" s="22"/>
    </row>
    <row r="207" spans="17:18">
      <c r="Q207" s="7"/>
      <c r="R207" s="22"/>
    </row>
    <row r="208" spans="17:18">
      <c r="Q208" s="7"/>
      <c r="R208" s="22"/>
    </row>
    <row r="209" spans="17:18">
      <c r="Q209" s="7"/>
      <c r="R209" s="22"/>
    </row>
    <row r="210" spans="17:18">
      <c r="Q210" s="7"/>
      <c r="R210" s="22"/>
    </row>
    <row r="211" spans="17:18">
      <c r="Q211" s="7"/>
      <c r="R211" s="22"/>
    </row>
    <row r="212" spans="17:18">
      <c r="Q212" s="7"/>
      <c r="R212" s="22"/>
    </row>
    <row r="213" spans="17:18">
      <c r="Q213" s="7"/>
      <c r="R213" s="22"/>
    </row>
    <row r="214" spans="17:18">
      <c r="Q214" s="7"/>
      <c r="R214" s="22"/>
    </row>
    <row r="215" spans="17:18">
      <c r="Q215" s="7"/>
      <c r="R215" s="22"/>
    </row>
    <row r="216" spans="17:18">
      <c r="Q216" s="7"/>
      <c r="R216" s="22"/>
    </row>
    <row r="217" spans="17:18">
      <c r="Q217" s="7"/>
      <c r="R217" s="22"/>
    </row>
    <row r="218" spans="17:18">
      <c r="Q218" s="7"/>
      <c r="R218" s="22"/>
    </row>
    <row r="219" spans="17:18">
      <c r="Q219" s="7"/>
      <c r="R219" s="22"/>
    </row>
    <row r="220" spans="17:18">
      <c r="Q220" s="7"/>
      <c r="R220" s="22"/>
    </row>
    <row r="221" spans="17:18">
      <c r="Q221" s="7"/>
      <c r="R221" s="22"/>
    </row>
    <row r="222" spans="17:18">
      <c r="Q222" s="7"/>
      <c r="R222" s="22"/>
    </row>
    <row r="223" spans="17:18">
      <c r="Q223" s="7"/>
      <c r="R223" s="22"/>
    </row>
    <row r="224" spans="17:18">
      <c r="Q224" s="7"/>
      <c r="R224" s="22"/>
    </row>
    <row r="225" spans="17:18">
      <c r="Q225" s="7"/>
      <c r="R225" s="22"/>
    </row>
    <row r="226" spans="17:18">
      <c r="Q226" s="7"/>
      <c r="R226" s="22"/>
    </row>
    <row r="227" spans="17:18">
      <c r="Q227" s="7"/>
      <c r="R227" s="22"/>
    </row>
    <row r="228" spans="17:18">
      <c r="Q228" s="7"/>
      <c r="R228" s="22"/>
    </row>
    <row r="229" spans="17:18">
      <c r="Q229" s="7"/>
      <c r="R229" s="22"/>
    </row>
    <row r="230" spans="17:18">
      <c r="Q230" s="7"/>
      <c r="R230" s="22"/>
    </row>
    <row r="231" spans="17:18">
      <c r="Q231" s="7"/>
      <c r="R231" s="22"/>
    </row>
    <row r="232" spans="17:18">
      <c r="Q232" s="7"/>
      <c r="R232" s="22"/>
    </row>
    <row r="233" spans="17:18">
      <c r="Q233" s="7"/>
      <c r="R233" s="22"/>
    </row>
    <row r="234" spans="17:18">
      <c r="Q234" s="7"/>
      <c r="R234" s="22"/>
    </row>
    <row r="235" spans="17:18">
      <c r="Q235" s="7"/>
      <c r="R235" s="22"/>
    </row>
    <row r="236" spans="17:18">
      <c r="Q236" s="7"/>
      <c r="R236" s="22"/>
    </row>
    <row r="237" spans="17:18">
      <c r="Q237" s="7"/>
      <c r="R237" s="22"/>
    </row>
    <row r="238" spans="17:18">
      <c r="Q238" s="7"/>
      <c r="R238" s="22"/>
    </row>
    <row r="239" spans="17:18">
      <c r="Q239" s="7"/>
      <c r="R239" s="22"/>
    </row>
    <row r="240" spans="17:18">
      <c r="Q240" s="7"/>
      <c r="R240" s="22"/>
    </row>
    <row r="241" spans="17:18">
      <c r="Q241" s="7"/>
      <c r="R241" s="22"/>
    </row>
    <row r="242" spans="17:18">
      <c r="Q242" s="7"/>
      <c r="R242" s="22"/>
    </row>
    <row r="243" spans="17:18">
      <c r="Q243" s="7"/>
      <c r="R243" s="22"/>
    </row>
    <row r="244" spans="17:18">
      <c r="Q244" s="7"/>
      <c r="R244" s="22"/>
    </row>
    <row r="245" spans="17:18">
      <c r="Q245" s="7"/>
      <c r="R245" s="22"/>
    </row>
    <row r="246" spans="17:18">
      <c r="Q246" s="7"/>
      <c r="R246" s="22"/>
    </row>
    <row r="247" spans="17:18">
      <c r="Q247" s="7"/>
      <c r="R247" s="22"/>
    </row>
    <row r="248" spans="17:18">
      <c r="Q248" s="7"/>
      <c r="R248" s="22"/>
    </row>
    <row r="249" spans="17:18">
      <c r="Q249" s="7"/>
      <c r="R249" s="22"/>
    </row>
    <row r="250" spans="17:18">
      <c r="Q250" s="7"/>
      <c r="R250" s="22"/>
    </row>
    <row r="251" spans="17:18">
      <c r="Q251" s="7"/>
      <c r="R251" s="22"/>
    </row>
    <row r="252" spans="17:18">
      <c r="Q252" s="7"/>
      <c r="R252" s="22"/>
    </row>
    <row r="253" spans="17:18">
      <c r="Q253" s="7"/>
      <c r="R253" s="22"/>
    </row>
    <row r="254" spans="17:18">
      <c r="Q254" s="7"/>
      <c r="R254" s="22"/>
    </row>
    <row r="255" spans="17:18">
      <c r="Q255" s="7"/>
      <c r="R255" s="22"/>
    </row>
    <row r="256" spans="17:18">
      <c r="Q256" s="7"/>
      <c r="R256" s="22"/>
    </row>
    <row r="257" spans="17:18">
      <c r="Q257" s="7"/>
      <c r="R257" s="22"/>
    </row>
    <row r="258" spans="17:18">
      <c r="Q258" s="7"/>
      <c r="R258" s="22"/>
    </row>
    <row r="259" spans="17:18">
      <c r="Q259" s="7"/>
      <c r="R259" s="22"/>
    </row>
    <row r="260" spans="17:18">
      <c r="Q260" s="7"/>
      <c r="R260" s="22"/>
    </row>
    <row r="261" spans="17:18">
      <c r="Q261" s="7"/>
      <c r="R261" s="22"/>
    </row>
    <row r="262" spans="17:18">
      <c r="Q262" s="7"/>
      <c r="R262" s="22"/>
    </row>
    <row r="263" spans="17:18">
      <c r="Q263" s="7"/>
      <c r="R263" s="22"/>
    </row>
    <row r="264" spans="17:18">
      <c r="Q264" s="7"/>
      <c r="R264" s="22"/>
    </row>
    <row r="265" spans="17:18">
      <c r="Q265" s="7"/>
      <c r="R265" s="22"/>
    </row>
    <row r="266" spans="17:18">
      <c r="Q266" s="7"/>
      <c r="R266" s="22"/>
    </row>
    <row r="267" spans="17:18">
      <c r="Q267" s="7"/>
      <c r="R267" s="22"/>
    </row>
    <row r="268" spans="17:18">
      <c r="Q268" s="7"/>
      <c r="R268" s="22"/>
    </row>
    <row r="269" spans="17:18">
      <c r="Q269" s="7"/>
      <c r="R269" s="22"/>
    </row>
    <row r="270" spans="17:18">
      <c r="Q270" s="7"/>
      <c r="R270" s="22"/>
    </row>
    <row r="271" spans="17:18">
      <c r="Q271" s="7"/>
      <c r="R271" s="22"/>
    </row>
    <row r="272" spans="17:18">
      <c r="Q272" s="7"/>
      <c r="R272" s="22"/>
    </row>
    <row r="273" spans="17:18">
      <c r="Q273" s="7"/>
      <c r="R273" s="22"/>
    </row>
    <row r="274" spans="17:18">
      <c r="Q274" s="7"/>
      <c r="R274" s="22"/>
    </row>
    <row r="275" spans="17:18">
      <c r="Q275" s="7"/>
      <c r="R275" s="22"/>
    </row>
    <row r="276" spans="17:18">
      <c r="Q276" s="7"/>
      <c r="R276" s="22"/>
    </row>
    <row r="277" spans="17:18">
      <c r="Q277" s="7"/>
      <c r="R277" s="22"/>
    </row>
    <row r="278" spans="17:18">
      <c r="Q278" s="7"/>
      <c r="R278" s="22"/>
    </row>
    <row r="279" spans="17:18">
      <c r="Q279" s="7"/>
      <c r="R279" s="22"/>
    </row>
    <row r="280" spans="17:18">
      <c r="Q280" s="7"/>
      <c r="R280" s="22"/>
    </row>
    <row r="281" spans="17:18">
      <c r="Q281" s="7"/>
      <c r="R281" s="22"/>
    </row>
    <row r="282" spans="17:18">
      <c r="Q282" s="7"/>
      <c r="R282" s="22"/>
    </row>
    <row r="283" spans="17:18">
      <c r="Q283" s="7"/>
      <c r="R283" s="22"/>
    </row>
    <row r="284" spans="17:18">
      <c r="Q284" s="7"/>
      <c r="R284" s="22"/>
    </row>
    <row r="285" spans="17:18">
      <c r="Q285" s="7"/>
      <c r="R285" s="22"/>
    </row>
    <row r="286" spans="17:18">
      <c r="Q286" s="7"/>
      <c r="R286" s="22"/>
    </row>
    <row r="287" spans="17:18">
      <c r="Q287" s="7"/>
      <c r="R287" s="22"/>
    </row>
    <row r="288" spans="17:18">
      <c r="Q288" s="7"/>
      <c r="R288" s="22"/>
    </row>
    <row r="289" spans="17:18">
      <c r="Q289" s="7"/>
      <c r="R289" s="22"/>
    </row>
    <row r="290" spans="17:18">
      <c r="Q290" s="7"/>
      <c r="R290" s="22"/>
    </row>
    <row r="291" spans="17:18">
      <c r="Q291" s="7"/>
      <c r="R291" s="22"/>
    </row>
    <row r="292" spans="17:18">
      <c r="Q292" s="7"/>
      <c r="R292" s="22"/>
    </row>
    <row r="293" spans="17:18">
      <c r="Q293" s="7"/>
      <c r="R293" s="22"/>
    </row>
    <row r="294" spans="17:18">
      <c r="Q294" s="7"/>
      <c r="R294" s="22"/>
    </row>
    <row r="295" spans="17:18">
      <c r="Q295" s="7"/>
      <c r="R295" s="22"/>
    </row>
    <row r="296" spans="17:18">
      <c r="Q296" s="7"/>
      <c r="R296" s="22"/>
    </row>
    <row r="297" spans="17:18">
      <c r="Q297" s="7"/>
      <c r="R297" s="22"/>
    </row>
    <row r="298" spans="17:18">
      <c r="Q298" s="7"/>
      <c r="R298" s="22"/>
    </row>
    <row r="299" spans="17:18">
      <c r="Q299" s="7"/>
      <c r="R299" s="22"/>
    </row>
    <row r="300" spans="17:18">
      <c r="Q300" s="7"/>
      <c r="R300" s="22"/>
    </row>
    <row r="301" spans="17:18">
      <c r="Q301" s="7"/>
      <c r="R301" s="22"/>
    </row>
    <row r="302" spans="17:18">
      <c r="Q302" s="7"/>
      <c r="R302" s="22"/>
    </row>
    <row r="303" spans="17:18">
      <c r="Q303" s="7"/>
      <c r="R303" s="22"/>
    </row>
    <row r="304" spans="17:18">
      <c r="Q304" s="7"/>
      <c r="R304" s="22"/>
    </row>
    <row r="305" spans="17:18">
      <c r="Q305" s="7"/>
      <c r="R305" s="22"/>
    </row>
    <row r="306" spans="17:18">
      <c r="Q306" s="7"/>
      <c r="R306" s="22"/>
    </row>
    <row r="307" spans="17:18">
      <c r="Q307" s="7"/>
      <c r="R307" s="22"/>
    </row>
    <row r="308" spans="17:18">
      <c r="Q308" s="7"/>
      <c r="R308" s="22"/>
    </row>
    <row r="309" spans="17:18">
      <c r="Q309" s="7"/>
      <c r="R309" s="22"/>
    </row>
    <row r="310" spans="17:18">
      <c r="Q310" s="7"/>
      <c r="R310" s="22"/>
    </row>
    <row r="311" spans="17:18">
      <c r="Q311" s="7"/>
      <c r="R311" s="22"/>
    </row>
    <row r="312" spans="17:18">
      <c r="Q312" s="7"/>
      <c r="R312" s="22"/>
    </row>
    <row r="313" spans="17:18">
      <c r="Q313" s="7"/>
      <c r="R313" s="22"/>
    </row>
    <row r="314" spans="17:18">
      <c r="Q314" s="7"/>
      <c r="R314" s="22"/>
    </row>
    <row r="315" spans="17:18">
      <c r="Q315" s="7"/>
      <c r="R315" s="22"/>
    </row>
    <row r="316" spans="17:18">
      <c r="Q316" s="7"/>
      <c r="R316" s="22"/>
    </row>
    <row r="317" spans="17:18">
      <c r="Q317" s="7"/>
      <c r="R317" s="22"/>
    </row>
    <row r="318" spans="17:18">
      <c r="Q318" s="7"/>
      <c r="R318" s="22"/>
    </row>
    <row r="319" spans="17:18">
      <c r="Q319" s="7"/>
      <c r="R319" s="22"/>
    </row>
    <row r="320" spans="17:18">
      <c r="Q320" s="7"/>
      <c r="R320" s="22"/>
    </row>
    <row r="321" spans="17:18">
      <c r="Q321" s="7"/>
      <c r="R321" s="22"/>
    </row>
    <row r="322" spans="17:18">
      <c r="Q322" s="7"/>
      <c r="R322" s="22"/>
    </row>
    <row r="323" spans="17:18">
      <c r="Q323" s="7"/>
      <c r="R323" s="22"/>
    </row>
    <row r="324" spans="17:18">
      <c r="Q324" s="7"/>
      <c r="R324" s="22"/>
    </row>
    <row r="325" spans="17:18">
      <c r="Q325" s="7"/>
      <c r="R325" s="22"/>
    </row>
    <row r="326" spans="17:18">
      <c r="Q326" s="7"/>
      <c r="R326" s="22"/>
    </row>
    <row r="327" spans="17:18">
      <c r="Q327" s="7"/>
      <c r="R327" s="22"/>
    </row>
    <row r="328" spans="17:18">
      <c r="Q328" s="7"/>
      <c r="R328" s="22"/>
    </row>
    <row r="329" spans="17:18">
      <c r="Q329" s="7"/>
      <c r="R329" s="22"/>
    </row>
    <row r="330" spans="17:18">
      <c r="Q330" s="7"/>
      <c r="R330" s="22"/>
    </row>
    <row r="331" spans="17:18">
      <c r="Q331" s="7"/>
      <c r="R331" s="22"/>
    </row>
    <row r="332" spans="17:18">
      <c r="Q332" s="7"/>
      <c r="R332" s="22"/>
    </row>
    <row r="333" spans="17:18">
      <c r="Q333" s="7"/>
      <c r="R333" s="22"/>
    </row>
    <row r="334" spans="17:18">
      <c r="Q334" s="7"/>
      <c r="R334" s="22"/>
    </row>
    <row r="335" spans="17:18">
      <c r="Q335" s="7"/>
      <c r="R335" s="22"/>
    </row>
    <row r="336" spans="17:18">
      <c r="Q336" s="7"/>
      <c r="R336" s="22"/>
    </row>
    <row r="337" spans="17:18">
      <c r="Q337" s="7"/>
      <c r="R337" s="22"/>
    </row>
    <row r="338" spans="17:18">
      <c r="Q338" s="7"/>
      <c r="R338" s="22"/>
    </row>
    <row r="339" spans="17:18">
      <c r="Q339" s="7"/>
      <c r="R339" s="22"/>
    </row>
    <row r="340" spans="17:18">
      <c r="Q340" s="7"/>
      <c r="R340" s="22"/>
    </row>
  </sheetData>
  <sheetProtection algorithmName="SHA-512" hashValue="sKpA0JWWTarWMMyU/O1WEuoaAARjyznRCfJChvDdLlbWJDuX8eppZFdkK7UZyejARXOpNlx21Y1moZ5Jq63PNg==" saltValue="/fVAOXo0M6wYY1CQCkTOHQ==" spinCount="100000" sheet="1" selectLockedCells="1"/>
  <mergeCells count="55">
    <mergeCell ref="O34:P34"/>
    <mergeCell ref="O35:P35"/>
    <mergeCell ref="O36:P36"/>
    <mergeCell ref="O37:P37"/>
    <mergeCell ref="O56:P56"/>
    <mergeCell ref="O48:P48"/>
    <mergeCell ref="O49:P49"/>
    <mergeCell ref="O50:P50"/>
    <mergeCell ref="S3:S4"/>
    <mergeCell ref="O32:P32"/>
    <mergeCell ref="O24:P24"/>
    <mergeCell ref="O28:P28"/>
    <mergeCell ref="O25:P25"/>
    <mergeCell ref="O26:P26"/>
    <mergeCell ref="O31:P31"/>
    <mergeCell ref="O27:P27"/>
    <mergeCell ref="O59:P59"/>
    <mergeCell ref="O53:P53"/>
    <mergeCell ref="O58:P58"/>
    <mergeCell ref="O51:P51"/>
    <mergeCell ref="O52:P52"/>
    <mergeCell ref="O54:P54"/>
    <mergeCell ref="O55:P55"/>
    <mergeCell ref="O57:P57"/>
    <mergeCell ref="L3:M3"/>
    <mergeCell ref="L9:P9"/>
    <mergeCell ref="L7:N7"/>
    <mergeCell ref="L4:O4"/>
    <mergeCell ref="M5:P5"/>
    <mergeCell ref="B65:G65"/>
    <mergeCell ref="O16:P16"/>
    <mergeCell ref="O17:P17"/>
    <mergeCell ref="O18:P18"/>
    <mergeCell ref="O19:P19"/>
    <mergeCell ref="O20:P20"/>
    <mergeCell ref="O21:P21"/>
    <mergeCell ref="O22:P22"/>
    <mergeCell ref="O30:P30"/>
    <mergeCell ref="O39:P39"/>
    <mergeCell ref="B62:G63"/>
    <mergeCell ref="O23:P23"/>
    <mergeCell ref="O29:P29"/>
    <mergeCell ref="O33:P33"/>
    <mergeCell ref="O38:P38"/>
    <mergeCell ref="O40:P40"/>
    <mergeCell ref="D3:J3"/>
    <mergeCell ref="D4:J4"/>
    <mergeCell ref="D5:J5"/>
    <mergeCell ref="D6:J6"/>
    <mergeCell ref="D7:J7"/>
    <mergeCell ref="D8:J8"/>
    <mergeCell ref="D9:J9"/>
    <mergeCell ref="D10:J10"/>
    <mergeCell ref="D11:J11"/>
    <mergeCell ref="D12:J12"/>
  </mergeCells>
  <conditionalFormatting sqref="F19:F44 F50:F59">
    <cfRule type="cellIs" dxfId="44" priority="36" stopIfTrue="1" operator="equal">
      <formula>0</formula>
    </cfRule>
    <cfRule type="cellIs" dxfId="43" priority="37" stopIfTrue="1" operator="notBetween">
      <formula>#REF!</formula>
      <formula>#REF!</formula>
    </cfRule>
  </conditionalFormatting>
  <conditionalFormatting sqref="L19:L43 L50:L59 N50:N59">
    <cfRule type="expression" dxfId="42" priority="40" stopIfTrue="1">
      <formula>AND(L19&gt;0,L19&lt;#REF!)</formula>
    </cfRule>
  </conditionalFormatting>
  <conditionalFormatting sqref="L50:L59">
    <cfRule type="expression" dxfId="41" priority="4" stopIfTrue="1">
      <formula>AND(#REF!=1,(#REF!-#REF!)&lt;#REF!)</formula>
    </cfRule>
  </conditionalFormatting>
  <conditionalFormatting sqref="O46:P47 P60:P62">
    <cfRule type="cellIs" dxfId="40" priority="30"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L41:L43" xr:uid="{00000000-0002-0000-03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L18:L40 L50:L59" xr:uid="{00000000-0002-0000-0300-000001000000}"/>
  </dataValidations>
  <hyperlinks>
    <hyperlink ref="S3:S4" location="STARTSEITE!A1" display="zurück zur Startseite" xr:uid="{00000000-0004-0000-0300-000000000000}"/>
  </hyperlinks>
  <printOptions horizontalCentered="1" verticalCentered="1"/>
  <pageMargins left="0.31496062992125984" right="0.31496062992125984" top="0.39370078740157483" bottom="0.19685039370078741" header="0.55118110236220474" footer="0.31496062992125984"/>
  <pageSetup paperSize="9" scale="7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C0D97-0E86-4959-80E7-6E9493B1A073}">
  <dimension ref="A1:AO330"/>
  <sheetViews>
    <sheetView zoomScaleNormal="100" zoomScaleSheetLayoutView="100" workbookViewId="0">
      <selection activeCell="D3" sqref="D3:J3"/>
    </sheetView>
  </sheetViews>
  <sheetFormatPr defaultColWidth="11.42578125" defaultRowHeight="12.75"/>
  <cols>
    <col min="1" max="1" width="8.28515625" style="28" customWidth="1"/>
    <col min="2" max="2" width="6.28515625" style="28" customWidth="1"/>
    <col min="3" max="3" width="10.7109375" style="28" customWidth="1"/>
    <col min="4" max="13" width="6.28515625" style="28" customWidth="1"/>
    <col min="14" max="14" width="10.7109375" style="28" customWidth="1"/>
    <col min="15" max="16" width="5.7109375" style="28" customWidth="1"/>
    <col min="17" max="17" width="3.42578125" style="28" customWidth="1"/>
    <col min="18" max="18" width="11" style="27" customWidth="1"/>
    <col min="19" max="19" width="16.85546875" style="27" customWidth="1"/>
    <col min="20" max="41" width="11.42578125" style="27"/>
    <col min="42" max="16384" width="11.42578125" style="28"/>
  </cols>
  <sheetData>
    <row r="1" spans="1:19" ht="23.25" customHeight="1">
      <c r="A1" s="39"/>
      <c r="B1" s="86" t="s">
        <v>76</v>
      </c>
      <c r="C1" s="26"/>
      <c r="D1" s="26"/>
      <c r="E1" s="26"/>
      <c r="F1" s="26"/>
      <c r="G1" s="26"/>
      <c r="H1" s="26"/>
      <c r="I1" s="26"/>
      <c r="J1" s="26"/>
      <c r="K1" s="26"/>
      <c r="L1" s="90"/>
      <c r="M1" s="89"/>
      <c r="N1" s="89"/>
      <c r="O1" s="89"/>
      <c r="P1" s="91" t="s">
        <v>77</v>
      </c>
      <c r="Q1" s="1"/>
      <c r="R1" s="22"/>
    </row>
    <row r="2" spans="1:19" ht="12" customHeight="1" thickBot="1">
      <c r="A2" s="39"/>
      <c r="B2" s="68"/>
      <c r="C2" s="68"/>
      <c r="D2" s="69"/>
      <c r="E2" s="69"/>
      <c r="F2" s="69"/>
      <c r="G2" s="69"/>
      <c r="H2" s="69"/>
      <c r="I2" s="69"/>
      <c r="J2" s="69"/>
      <c r="K2" s="30"/>
      <c r="L2" s="69"/>
      <c r="M2" s="72"/>
      <c r="N2" s="72"/>
      <c r="O2" s="69"/>
      <c r="P2" s="69"/>
      <c r="Q2" s="1"/>
      <c r="R2" s="22"/>
    </row>
    <row r="3" spans="1:19" ht="15.75" customHeight="1">
      <c r="A3" s="39"/>
      <c r="B3" s="75" t="s">
        <v>3</v>
      </c>
      <c r="C3" s="63"/>
      <c r="D3" s="445"/>
      <c r="E3" s="445"/>
      <c r="F3" s="445"/>
      <c r="G3" s="445"/>
      <c r="H3" s="445"/>
      <c r="I3" s="445"/>
      <c r="J3" s="445"/>
      <c r="K3" s="12"/>
      <c r="L3" s="461" t="s">
        <v>4</v>
      </c>
      <c r="M3" s="461"/>
      <c r="N3" s="29"/>
      <c r="O3" s="29"/>
      <c r="P3" s="78" t="s">
        <v>5</v>
      </c>
      <c r="Q3" s="1"/>
      <c r="R3" s="22"/>
      <c r="S3" s="468" t="s">
        <v>6</v>
      </c>
    </row>
    <row r="4" spans="1:19" ht="15.75" customHeight="1" thickBot="1">
      <c r="A4" s="39"/>
      <c r="B4" s="64"/>
      <c r="C4" s="64"/>
      <c r="D4" s="446"/>
      <c r="E4" s="446"/>
      <c r="F4" s="446"/>
      <c r="G4" s="446"/>
      <c r="H4" s="446"/>
      <c r="I4" s="446"/>
      <c r="J4" s="446"/>
      <c r="K4" s="12"/>
      <c r="L4" s="462"/>
      <c r="M4" s="462"/>
      <c r="N4" s="462"/>
      <c r="O4" s="528"/>
      <c r="P4" s="347"/>
      <c r="Q4" s="2"/>
      <c r="R4" s="66"/>
      <c r="S4" s="469"/>
    </row>
    <row r="5" spans="1:19" ht="15.75" customHeight="1" thickBot="1">
      <c r="A5" s="39"/>
      <c r="B5" s="67"/>
      <c r="C5" s="67"/>
      <c r="D5" s="444"/>
      <c r="E5" s="444"/>
      <c r="F5" s="444"/>
      <c r="G5" s="444"/>
      <c r="H5" s="444"/>
      <c r="I5" s="444"/>
      <c r="J5" s="444"/>
      <c r="K5" s="12"/>
      <c r="L5" s="76" t="s">
        <v>7</v>
      </c>
      <c r="M5" s="463"/>
      <c r="N5" s="463"/>
      <c r="O5" s="463"/>
      <c r="P5" s="463"/>
      <c r="Q5" s="1"/>
      <c r="R5" s="22"/>
    </row>
    <row r="6" spans="1:19" ht="15.75" customHeight="1">
      <c r="A6" s="39"/>
      <c r="B6" s="75" t="s">
        <v>8</v>
      </c>
      <c r="C6" s="63"/>
      <c r="D6" s="445"/>
      <c r="E6" s="445"/>
      <c r="F6" s="445"/>
      <c r="G6" s="445"/>
      <c r="H6" s="445"/>
      <c r="I6" s="445"/>
      <c r="J6" s="445"/>
      <c r="K6" s="12"/>
      <c r="L6" s="77" t="s">
        <v>9</v>
      </c>
      <c r="M6" s="29"/>
      <c r="N6" s="29"/>
      <c r="O6" s="79" t="s">
        <v>10</v>
      </c>
      <c r="P6" s="80" t="s">
        <v>11</v>
      </c>
      <c r="Q6" s="1"/>
      <c r="R6" s="24"/>
    </row>
    <row r="7" spans="1:19" ht="15.75" customHeight="1">
      <c r="A7" s="39"/>
      <c r="B7" s="75" t="s">
        <v>12</v>
      </c>
      <c r="C7" s="63"/>
      <c r="D7" s="446"/>
      <c r="E7" s="446"/>
      <c r="F7" s="446"/>
      <c r="G7" s="446"/>
      <c r="H7" s="446"/>
      <c r="I7" s="446"/>
      <c r="J7" s="446"/>
      <c r="K7" s="12"/>
      <c r="L7" s="464"/>
      <c r="M7" s="464"/>
      <c r="N7" s="464"/>
      <c r="O7" s="311"/>
      <c r="P7" s="312"/>
      <c r="Q7" s="3"/>
      <c r="R7" s="24"/>
    </row>
    <row r="8" spans="1:19" ht="15.75" customHeight="1">
      <c r="A8" s="39"/>
      <c r="B8" s="75" t="s">
        <v>13</v>
      </c>
      <c r="C8" s="63"/>
      <c r="D8" s="446"/>
      <c r="E8" s="446"/>
      <c r="F8" s="446"/>
      <c r="G8" s="446"/>
      <c r="H8" s="446"/>
      <c r="I8" s="446"/>
      <c r="J8" s="446"/>
      <c r="K8" s="12"/>
      <c r="L8" s="77" t="s">
        <v>14</v>
      </c>
      <c r="M8" s="29"/>
      <c r="N8" s="29"/>
      <c r="O8" s="29"/>
      <c r="P8" s="29"/>
      <c r="Q8" s="3"/>
      <c r="R8" s="24"/>
    </row>
    <row r="9" spans="1:19" ht="15.75" customHeight="1" thickBot="1">
      <c r="A9" s="39"/>
      <c r="B9" s="71"/>
      <c r="C9" s="71"/>
      <c r="D9" s="444"/>
      <c r="E9" s="444"/>
      <c r="F9" s="444"/>
      <c r="G9" s="444"/>
      <c r="H9" s="444"/>
      <c r="I9" s="444"/>
      <c r="J9" s="444"/>
      <c r="K9" s="12"/>
      <c r="L9" s="472"/>
      <c r="M9" s="472"/>
      <c r="N9" s="472"/>
      <c r="O9" s="472"/>
      <c r="P9" s="472"/>
      <c r="Q9" s="4"/>
      <c r="R9" s="373" t="s">
        <v>15</v>
      </c>
    </row>
    <row r="10" spans="1:19" ht="15.75" customHeight="1">
      <c r="A10" s="39"/>
      <c r="B10" s="75" t="s">
        <v>16</v>
      </c>
      <c r="C10" s="63"/>
      <c r="D10" s="445"/>
      <c r="E10" s="445"/>
      <c r="F10" s="445"/>
      <c r="G10" s="445"/>
      <c r="H10" s="445"/>
      <c r="I10" s="445"/>
      <c r="J10" s="445"/>
      <c r="K10" s="12"/>
      <c r="L10" s="81" t="s">
        <v>78</v>
      </c>
      <c r="M10" s="38"/>
      <c r="N10" s="38"/>
      <c r="O10" s="38"/>
      <c r="P10" s="38"/>
      <c r="Q10" s="73"/>
      <c r="R10" s="24"/>
    </row>
    <row r="11" spans="1:19" ht="15.75" customHeight="1">
      <c r="A11" s="39"/>
      <c r="B11" s="64"/>
      <c r="C11" s="64"/>
      <c r="D11" s="446"/>
      <c r="E11" s="446"/>
      <c r="F11" s="446"/>
      <c r="G11" s="446"/>
      <c r="H11" s="446"/>
      <c r="I11" s="446"/>
      <c r="J11" s="446"/>
      <c r="K11" s="12"/>
      <c r="L11" s="81" t="s">
        <v>79</v>
      </c>
      <c r="M11" s="38"/>
      <c r="N11" s="38"/>
      <c r="O11" s="38"/>
      <c r="P11" s="38"/>
      <c r="Q11" s="73"/>
      <c r="R11" s="24"/>
    </row>
    <row r="12" spans="1:19" ht="15.75" customHeight="1">
      <c r="A12" s="39"/>
      <c r="B12" s="70"/>
      <c r="C12" s="70"/>
      <c r="D12" s="476"/>
      <c r="E12" s="476"/>
      <c r="F12" s="476"/>
      <c r="G12" s="476"/>
      <c r="H12" s="476"/>
      <c r="I12" s="476"/>
      <c r="J12" s="476"/>
      <c r="K12" s="13"/>
      <c r="L12" s="386" t="s">
        <v>17</v>
      </c>
      <c r="M12" s="60"/>
      <c r="N12" s="60"/>
      <c r="O12" s="60"/>
      <c r="P12" s="60"/>
      <c r="Q12" s="73"/>
      <c r="R12" s="24"/>
    </row>
    <row r="13" spans="1:19" ht="47.25" customHeight="1">
      <c r="A13" s="39"/>
      <c r="B13" s="85" t="s">
        <v>118</v>
      </c>
      <c r="C13" s="60"/>
      <c r="D13" s="60"/>
      <c r="E13" s="65"/>
      <c r="F13" s="65"/>
      <c r="G13" s="65"/>
      <c r="H13" s="65"/>
      <c r="I13" s="65"/>
      <c r="J13" s="65"/>
      <c r="K13" s="13"/>
      <c r="M13" s="25"/>
      <c r="N13" s="25"/>
      <c r="O13" s="25"/>
      <c r="P13" s="12"/>
      <c r="Q13" s="3"/>
      <c r="R13" s="24"/>
    </row>
    <row r="14" spans="1:19" ht="15.75" customHeight="1">
      <c r="A14" s="39"/>
      <c r="B14" s="85" t="s">
        <v>119</v>
      </c>
      <c r="C14" s="54"/>
      <c r="D14" s="84"/>
      <c r="E14" s="84"/>
      <c r="F14" s="84"/>
      <c r="G14" s="10"/>
      <c r="H14" s="33"/>
      <c r="I14" s="33"/>
      <c r="J14" s="33"/>
      <c r="K14" s="33"/>
      <c r="L14" s="33"/>
      <c r="M14" s="12"/>
      <c r="N14" s="34"/>
      <c r="O14" s="12"/>
      <c r="P14" s="12"/>
      <c r="Q14" s="3"/>
      <c r="R14" s="24"/>
    </row>
    <row r="15" spans="1:19" ht="5.25" customHeight="1">
      <c r="A15" s="39"/>
      <c r="B15" s="31"/>
      <c r="C15" s="31"/>
      <c r="D15" s="32"/>
      <c r="E15" s="25"/>
      <c r="F15" s="25"/>
      <c r="G15" s="10"/>
      <c r="H15" s="33"/>
      <c r="I15" s="33"/>
      <c r="J15" s="33"/>
      <c r="K15" s="33"/>
      <c r="L15" s="33"/>
      <c r="M15" s="12"/>
      <c r="N15" s="34"/>
      <c r="O15" s="12"/>
      <c r="P15" s="12"/>
      <c r="Q15" s="3"/>
      <c r="R15" s="24"/>
    </row>
    <row r="16" spans="1:19" ht="15.75" customHeight="1">
      <c r="A16" s="39"/>
      <c r="B16" s="151" t="s">
        <v>20</v>
      </c>
      <c r="C16" s="153" t="s">
        <v>21</v>
      </c>
      <c r="D16" s="92" t="s">
        <v>22</v>
      </c>
      <c r="E16" s="157" t="s">
        <v>23</v>
      </c>
      <c r="F16" s="158" t="s">
        <v>24</v>
      </c>
      <c r="G16" s="92" t="s">
        <v>25</v>
      </c>
      <c r="H16" s="92" t="s">
        <v>26</v>
      </c>
      <c r="I16" s="92" t="s">
        <v>27</v>
      </c>
      <c r="J16" s="92" t="s">
        <v>28</v>
      </c>
      <c r="K16" s="92" t="s">
        <v>29</v>
      </c>
      <c r="L16" s="92" t="s">
        <v>30</v>
      </c>
      <c r="M16" s="153" t="s">
        <v>31</v>
      </c>
      <c r="N16" s="92" t="s">
        <v>32</v>
      </c>
      <c r="O16" s="470" t="s">
        <v>33</v>
      </c>
      <c r="P16" s="473"/>
      <c r="Q16" s="5"/>
      <c r="R16" s="24"/>
    </row>
    <row r="17" spans="1:18" ht="15.75" customHeight="1">
      <c r="A17" s="39"/>
      <c r="B17" s="152" t="s">
        <v>34</v>
      </c>
      <c r="C17" s="154"/>
      <c r="D17" s="96" t="s">
        <v>35</v>
      </c>
      <c r="E17" s="155" t="s">
        <v>35</v>
      </c>
      <c r="F17" s="156" t="s">
        <v>35</v>
      </c>
      <c r="G17" s="96" t="s">
        <v>35</v>
      </c>
      <c r="H17" s="96" t="s">
        <v>35</v>
      </c>
      <c r="I17" s="96" t="s">
        <v>35</v>
      </c>
      <c r="J17" s="96" t="s">
        <v>35</v>
      </c>
      <c r="K17" s="96" t="s">
        <v>35</v>
      </c>
      <c r="L17" s="96" t="s">
        <v>36</v>
      </c>
      <c r="M17" s="154" t="s">
        <v>37</v>
      </c>
      <c r="N17" s="96"/>
      <c r="O17" s="474" t="s">
        <v>38</v>
      </c>
      <c r="P17" s="475"/>
      <c r="Q17" s="5"/>
      <c r="R17" s="24"/>
    </row>
    <row r="18" spans="1:18" ht="15.75" customHeight="1">
      <c r="A18" s="39"/>
      <c r="B18" s="329"/>
      <c r="C18" s="103" t="s">
        <v>120</v>
      </c>
      <c r="D18" s="137">
        <v>140</v>
      </c>
      <c r="E18" s="113">
        <v>12</v>
      </c>
      <c r="F18" s="114">
        <v>150</v>
      </c>
      <c r="G18" s="138">
        <v>112</v>
      </c>
      <c r="H18" s="138" t="s">
        <v>121</v>
      </c>
      <c r="I18" s="138">
        <v>600</v>
      </c>
      <c r="J18" s="138">
        <v>600</v>
      </c>
      <c r="K18" s="138">
        <v>36</v>
      </c>
      <c r="L18" s="138">
        <v>1.2</v>
      </c>
      <c r="M18" s="250">
        <v>8.4583333333333339</v>
      </c>
      <c r="N18" s="319"/>
      <c r="O18" s="457">
        <f>L18*N18</f>
        <v>0</v>
      </c>
      <c r="P18" s="458"/>
      <c r="Q18" s="5"/>
      <c r="R18" s="24"/>
    </row>
    <row r="19" spans="1:18" ht="15.75" customHeight="1">
      <c r="A19" s="39"/>
      <c r="B19" s="330"/>
      <c r="C19" s="104" t="s">
        <v>122</v>
      </c>
      <c r="D19" s="97">
        <v>140</v>
      </c>
      <c r="E19" s="115">
        <v>12</v>
      </c>
      <c r="F19" s="116">
        <v>150</v>
      </c>
      <c r="G19" s="98">
        <v>112</v>
      </c>
      <c r="H19" s="98" t="s">
        <v>121</v>
      </c>
      <c r="I19" s="98">
        <v>600</v>
      </c>
      <c r="J19" s="98">
        <v>500</v>
      </c>
      <c r="K19" s="98">
        <v>36</v>
      </c>
      <c r="L19" s="98">
        <v>0.9</v>
      </c>
      <c r="M19" s="251">
        <v>7.8111111111111109</v>
      </c>
      <c r="N19" s="318"/>
      <c r="O19" s="453">
        <f>L19*N19</f>
        <v>0</v>
      </c>
      <c r="P19" s="454"/>
      <c r="Q19" s="5"/>
      <c r="R19" s="24"/>
    </row>
    <row r="20" spans="1:18" s="27" customFormat="1" ht="15.75" customHeight="1">
      <c r="A20" s="39"/>
      <c r="B20" s="334"/>
      <c r="C20" s="106" t="s">
        <v>123</v>
      </c>
      <c r="D20" s="50">
        <v>170</v>
      </c>
      <c r="E20" s="119">
        <v>12</v>
      </c>
      <c r="F20" s="120">
        <v>150</v>
      </c>
      <c r="G20" s="51">
        <v>142</v>
      </c>
      <c r="H20" s="51" t="s">
        <v>121</v>
      </c>
      <c r="I20" s="51">
        <v>600</v>
      </c>
      <c r="J20" s="51">
        <v>600</v>
      </c>
      <c r="K20" s="51">
        <v>36</v>
      </c>
      <c r="L20" s="51">
        <v>1.2</v>
      </c>
      <c r="M20" s="231">
        <v>8.6999999999999993</v>
      </c>
      <c r="N20" s="321"/>
      <c r="O20" s="523">
        <f>L20*N20</f>
        <v>0</v>
      </c>
      <c r="P20" s="524"/>
      <c r="Q20" s="5"/>
      <c r="R20" s="24"/>
    </row>
    <row r="21" spans="1:18" s="27" customFormat="1" ht="15.75" customHeight="1">
      <c r="A21" s="39"/>
      <c r="B21" s="408"/>
      <c r="C21" s="409" t="s">
        <v>124</v>
      </c>
      <c r="D21" s="405">
        <v>170</v>
      </c>
      <c r="E21" s="410">
        <v>12</v>
      </c>
      <c r="F21" s="411">
        <v>150</v>
      </c>
      <c r="G21" s="412">
        <v>142</v>
      </c>
      <c r="H21" s="412" t="s">
        <v>121</v>
      </c>
      <c r="I21" s="412">
        <v>600</v>
      </c>
      <c r="J21" s="412">
        <v>500</v>
      </c>
      <c r="K21" s="412">
        <v>36</v>
      </c>
      <c r="L21" s="412">
        <v>0.9</v>
      </c>
      <c r="M21" s="413">
        <v>8.0444444444444443</v>
      </c>
      <c r="N21" s="414"/>
      <c r="O21" s="532">
        <f t="shared" ref="O21:O29" si="0">L21*N21</f>
        <v>0</v>
      </c>
      <c r="P21" s="533"/>
      <c r="Q21" s="5"/>
      <c r="R21" s="24"/>
    </row>
    <row r="22" spans="1:18" s="27" customFormat="1" ht="15.75" customHeight="1">
      <c r="A22" s="39"/>
      <c r="B22" s="340"/>
      <c r="C22" s="111" t="s">
        <v>125</v>
      </c>
      <c r="D22" s="82">
        <v>200</v>
      </c>
      <c r="E22" s="129">
        <v>12</v>
      </c>
      <c r="F22" s="130">
        <v>150</v>
      </c>
      <c r="G22" s="83">
        <v>172</v>
      </c>
      <c r="H22" s="83" t="s">
        <v>121</v>
      </c>
      <c r="I22" s="51">
        <v>600</v>
      </c>
      <c r="J22" s="51">
        <v>600</v>
      </c>
      <c r="K22" s="83">
        <v>36</v>
      </c>
      <c r="L22" s="83">
        <v>1.2</v>
      </c>
      <c r="M22" s="257">
        <v>8.9416666666666682</v>
      </c>
      <c r="N22" s="317"/>
      <c r="O22" s="534">
        <f t="shared" si="0"/>
        <v>0</v>
      </c>
      <c r="P22" s="535"/>
      <c r="Q22" s="5"/>
      <c r="R22" s="24"/>
    </row>
    <row r="23" spans="1:18" s="27" customFormat="1" ht="15.75" customHeight="1">
      <c r="A23" s="39"/>
      <c r="B23" s="415"/>
      <c r="C23" s="416" t="s">
        <v>126</v>
      </c>
      <c r="D23" s="406">
        <v>200</v>
      </c>
      <c r="E23" s="417">
        <v>12</v>
      </c>
      <c r="F23" s="418">
        <v>150</v>
      </c>
      <c r="G23" s="407">
        <v>172</v>
      </c>
      <c r="H23" s="407" t="s">
        <v>121</v>
      </c>
      <c r="I23" s="412">
        <v>600</v>
      </c>
      <c r="J23" s="412">
        <v>500</v>
      </c>
      <c r="K23" s="407">
        <v>36</v>
      </c>
      <c r="L23" s="407">
        <v>0.9</v>
      </c>
      <c r="M23" s="419">
        <v>8.2888888888888879</v>
      </c>
      <c r="N23" s="420"/>
      <c r="O23" s="532">
        <f t="shared" si="0"/>
        <v>0</v>
      </c>
      <c r="P23" s="533"/>
      <c r="Q23" s="5"/>
      <c r="R23" s="24"/>
    </row>
    <row r="24" spans="1:18" s="27" customFormat="1" ht="15.75" customHeight="1">
      <c r="A24" s="39"/>
      <c r="B24" s="340"/>
      <c r="C24" s="111" t="s">
        <v>127</v>
      </c>
      <c r="D24" s="82">
        <v>230</v>
      </c>
      <c r="E24" s="129">
        <v>12</v>
      </c>
      <c r="F24" s="130">
        <v>150</v>
      </c>
      <c r="G24" s="83">
        <v>202</v>
      </c>
      <c r="H24" s="83" t="s">
        <v>121</v>
      </c>
      <c r="I24" s="51">
        <v>600</v>
      </c>
      <c r="J24" s="51">
        <v>600</v>
      </c>
      <c r="K24" s="83">
        <v>36</v>
      </c>
      <c r="L24" s="83">
        <v>1.2</v>
      </c>
      <c r="M24" s="257">
        <v>9.1750000000000007</v>
      </c>
      <c r="N24" s="317"/>
      <c r="O24" s="534">
        <f t="shared" si="0"/>
        <v>0</v>
      </c>
      <c r="P24" s="535"/>
      <c r="Q24" s="5"/>
      <c r="R24" s="24"/>
    </row>
    <row r="25" spans="1:18" s="27" customFormat="1" ht="15.75" customHeight="1">
      <c r="A25" s="39"/>
      <c r="B25" s="421"/>
      <c r="C25" s="422" t="s">
        <v>128</v>
      </c>
      <c r="D25" s="423">
        <v>230</v>
      </c>
      <c r="E25" s="424">
        <v>12</v>
      </c>
      <c r="F25" s="425">
        <v>150</v>
      </c>
      <c r="G25" s="426">
        <v>202</v>
      </c>
      <c r="H25" s="426" t="s">
        <v>121</v>
      </c>
      <c r="I25" s="412">
        <v>600</v>
      </c>
      <c r="J25" s="412">
        <v>500</v>
      </c>
      <c r="K25" s="426">
        <v>36</v>
      </c>
      <c r="L25" s="426">
        <v>0.9</v>
      </c>
      <c r="M25" s="427">
        <v>8.5222222222222221</v>
      </c>
      <c r="N25" s="428"/>
      <c r="O25" s="532">
        <f t="shared" si="0"/>
        <v>0</v>
      </c>
      <c r="P25" s="533"/>
      <c r="Q25" s="5"/>
      <c r="R25" s="24"/>
    </row>
    <row r="26" spans="1:18" s="27" customFormat="1" ht="15.75" customHeight="1">
      <c r="A26" s="39"/>
      <c r="B26" s="340"/>
      <c r="C26" s="111" t="s">
        <v>129</v>
      </c>
      <c r="D26" s="82">
        <v>250</v>
      </c>
      <c r="E26" s="129">
        <v>12</v>
      </c>
      <c r="F26" s="130">
        <v>150</v>
      </c>
      <c r="G26" s="83">
        <v>222</v>
      </c>
      <c r="H26" s="83" t="s">
        <v>121</v>
      </c>
      <c r="I26" s="51">
        <v>600</v>
      </c>
      <c r="J26" s="51">
        <v>600</v>
      </c>
      <c r="K26" s="83">
        <v>36</v>
      </c>
      <c r="L26" s="83">
        <v>1.2</v>
      </c>
      <c r="M26" s="257">
        <v>9.3416666666666686</v>
      </c>
      <c r="N26" s="317"/>
      <c r="O26" s="447">
        <f t="shared" ref="O26:O27" si="1">L26*N26</f>
        <v>0</v>
      </c>
      <c r="P26" s="448"/>
      <c r="Q26" s="5"/>
      <c r="R26" s="24"/>
    </row>
    <row r="27" spans="1:18" s="27" customFormat="1" ht="15.75" customHeight="1">
      <c r="A27" s="39"/>
      <c r="B27" s="330"/>
      <c r="C27" s="104" t="s">
        <v>130</v>
      </c>
      <c r="D27" s="97">
        <v>250</v>
      </c>
      <c r="E27" s="115">
        <v>12</v>
      </c>
      <c r="F27" s="116">
        <v>150</v>
      </c>
      <c r="G27" s="98">
        <v>222</v>
      </c>
      <c r="H27" s="98" t="s">
        <v>121</v>
      </c>
      <c r="I27" s="95">
        <v>600</v>
      </c>
      <c r="J27" s="95">
        <v>500</v>
      </c>
      <c r="K27" s="98">
        <v>36</v>
      </c>
      <c r="L27" s="98">
        <v>0.9</v>
      </c>
      <c r="M27" s="251">
        <v>8.6888888888888882</v>
      </c>
      <c r="N27" s="318"/>
      <c r="O27" s="526">
        <f t="shared" si="1"/>
        <v>0</v>
      </c>
      <c r="P27" s="527"/>
      <c r="Q27" s="5"/>
      <c r="R27" s="24"/>
    </row>
    <row r="28" spans="1:18" s="27" customFormat="1" ht="15.75" customHeight="1">
      <c r="A28" s="39"/>
      <c r="B28" s="340"/>
      <c r="C28" s="111" t="s">
        <v>131</v>
      </c>
      <c r="D28" s="82">
        <v>270</v>
      </c>
      <c r="E28" s="129">
        <v>12</v>
      </c>
      <c r="F28" s="130">
        <v>150</v>
      </c>
      <c r="G28" s="83">
        <v>242</v>
      </c>
      <c r="H28" s="83" t="s">
        <v>121</v>
      </c>
      <c r="I28" s="51">
        <v>600</v>
      </c>
      <c r="J28" s="51">
        <v>580</v>
      </c>
      <c r="K28" s="83">
        <v>36</v>
      </c>
      <c r="L28" s="83">
        <v>1.2</v>
      </c>
      <c r="M28" s="257">
        <v>9.5</v>
      </c>
      <c r="N28" s="317"/>
      <c r="O28" s="447">
        <f t="shared" si="0"/>
        <v>0</v>
      </c>
      <c r="P28" s="448"/>
      <c r="Q28" s="5"/>
      <c r="R28" s="24"/>
    </row>
    <row r="29" spans="1:18" s="27" customFormat="1" ht="15.75" customHeight="1">
      <c r="A29" s="39"/>
      <c r="B29" s="330"/>
      <c r="C29" s="104" t="s">
        <v>132</v>
      </c>
      <c r="D29" s="97">
        <v>270</v>
      </c>
      <c r="E29" s="115">
        <v>12</v>
      </c>
      <c r="F29" s="116">
        <v>150</v>
      </c>
      <c r="G29" s="98">
        <v>242</v>
      </c>
      <c r="H29" s="98" t="s">
        <v>121</v>
      </c>
      <c r="I29" s="95">
        <v>600</v>
      </c>
      <c r="J29" s="95">
        <v>470</v>
      </c>
      <c r="K29" s="98">
        <v>36</v>
      </c>
      <c r="L29" s="98">
        <v>0.9</v>
      </c>
      <c r="M29" s="251">
        <v>8.8888888888888893</v>
      </c>
      <c r="N29" s="318"/>
      <c r="O29" s="526">
        <f t="shared" si="0"/>
        <v>0</v>
      </c>
      <c r="P29" s="527"/>
      <c r="Q29" s="5"/>
      <c r="R29" s="24"/>
    </row>
    <row r="30" spans="1:18" s="27" customFormat="1" ht="15.75" customHeight="1">
      <c r="A30" s="39"/>
      <c r="B30" s="87" t="s">
        <v>104</v>
      </c>
      <c r="C30" s="177"/>
      <c r="D30" s="62"/>
      <c r="E30" s="62"/>
      <c r="F30" s="62"/>
      <c r="G30" s="179"/>
      <c r="H30" s="179"/>
      <c r="I30" s="179"/>
      <c r="J30" s="179"/>
      <c r="K30" s="179"/>
      <c r="L30" s="179"/>
      <c r="M30" s="61"/>
      <c r="N30" s="182"/>
      <c r="O30" s="182"/>
      <c r="P30" s="182"/>
      <c r="Q30" s="5"/>
      <c r="R30" s="24"/>
    </row>
    <row r="31" spans="1:18" s="27" customFormat="1" ht="19.5" customHeight="1">
      <c r="A31" s="39"/>
      <c r="B31" s="177"/>
      <c r="C31" s="177"/>
      <c r="D31" s="62"/>
      <c r="E31" s="62"/>
      <c r="F31" s="62"/>
      <c r="G31" s="179"/>
      <c r="H31" s="179"/>
      <c r="I31" s="179"/>
      <c r="J31" s="179"/>
      <c r="K31" s="179"/>
      <c r="L31" s="179"/>
      <c r="M31" s="61"/>
      <c r="N31" s="182"/>
      <c r="O31" s="182"/>
      <c r="P31" s="182"/>
      <c r="Q31" s="5"/>
      <c r="R31" s="24"/>
    </row>
    <row r="32" spans="1:18" s="27" customFormat="1" ht="15.75" customHeight="1">
      <c r="A32" s="39"/>
      <c r="B32" s="177"/>
      <c r="C32" s="177"/>
      <c r="D32" s="62"/>
      <c r="E32" s="62"/>
      <c r="F32" s="62"/>
      <c r="G32" s="179"/>
      <c r="H32" s="179"/>
      <c r="I32" s="179"/>
      <c r="J32" s="179"/>
      <c r="K32" s="179"/>
      <c r="L32" s="179"/>
      <c r="M32" s="61"/>
      <c r="N32" s="182"/>
      <c r="O32" s="182"/>
      <c r="P32" s="182"/>
      <c r="Q32" s="5"/>
      <c r="R32" s="24"/>
    </row>
    <row r="33" spans="1:18" s="27" customFormat="1" ht="15.75" customHeight="1">
      <c r="A33" s="39"/>
      <c r="B33" s="85" t="s">
        <v>133</v>
      </c>
      <c r="C33" s="177"/>
      <c r="D33" s="62"/>
      <c r="E33" s="62"/>
      <c r="F33" s="62"/>
      <c r="G33" s="179"/>
      <c r="H33" s="179"/>
      <c r="I33" s="179"/>
      <c r="J33" s="179"/>
      <c r="K33" s="179"/>
      <c r="L33" s="29"/>
      <c r="M33" s="61"/>
      <c r="N33" s="62"/>
      <c r="O33" s="62"/>
      <c r="P33" s="62"/>
      <c r="Q33" s="5"/>
      <c r="R33" s="24"/>
    </row>
    <row r="34" spans="1:18" s="27" customFormat="1" ht="15.75" customHeight="1">
      <c r="A34" s="39"/>
      <c r="B34" s="85" t="s">
        <v>134</v>
      </c>
      <c r="C34" s="54"/>
      <c r="D34" s="189"/>
      <c r="E34" s="29"/>
      <c r="F34" s="29"/>
      <c r="G34" s="29"/>
      <c r="H34" s="29"/>
      <c r="I34" s="29"/>
      <c r="J34" s="29"/>
      <c r="K34" s="29"/>
      <c r="L34" s="29"/>
      <c r="M34" s="29"/>
      <c r="N34" s="29"/>
      <c r="O34" s="183"/>
      <c r="P34" s="183"/>
      <c r="Q34" s="6"/>
      <c r="R34" s="24"/>
    </row>
    <row r="35" spans="1:18" s="27" customFormat="1" ht="5.25" customHeight="1">
      <c r="A35" s="39"/>
      <c r="B35" s="29"/>
      <c r="C35" s="29"/>
      <c r="D35" s="35"/>
      <c r="E35" s="29"/>
      <c r="F35" s="29"/>
      <c r="G35" s="29"/>
      <c r="H35" s="29"/>
      <c r="I35" s="29"/>
      <c r="J35" s="29"/>
      <c r="K35" s="29"/>
      <c r="L35" s="29"/>
      <c r="M35" s="29"/>
      <c r="N35" s="29"/>
      <c r="O35" s="14"/>
      <c r="P35" s="9"/>
      <c r="Q35" s="5"/>
      <c r="R35" s="24"/>
    </row>
    <row r="36" spans="1:18" s="27" customFormat="1" ht="15.75" customHeight="1">
      <c r="A36" s="39"/>
      <c r="B36" s="151" t="s">
        <v>20</v>
      </c>
      <c r="C36" s="153" t="s">
        <v>21</v>
      </c>
      <c r="D36" s="92" t="s">
        <v>22</v>
      </c>
      <c r="E36" s="157" t="s">
        <v>23</v>
      </c>
      <c r="F36" s="158" t="s">
        <v>24</v>
      </c>
      <c r="G36" s="92" t="s">
        <v>25</v>
      </c>
      <c r="H36" s="92" t="s">
        <v>26</v>
      </c>
      <c r="I36" s="92" t="s">
        <v>27</v>
      </c>
      <c r="J36" s="92" t="s">
        <v>28</v>
      </c>
      <c r="K36" s="92" t="s">
        <v>29</v>
      </c>
      <c r="L36" s="92" t="s">
        <v>30</v>
      </c>
      <c r="M36" s="153" t="s">
        <v>31</v>
      </c>
      <c r="N36" s="92" t="s">
        <v>32</v>
      </c>
      <c r="O36" s="470" t="s">
        <v>33</v>
      </c>
      <c r="P36" s="473"/>
      <c r="Q36" s="5"/>
      <c r="R36" s="24"/>
    </row>
    <row r="37" spans="1:18" s="27" customFormat="1" ht="15.75" customHeight="1">
      <c r="A37" s="39"/>
      <c r="B37" s="152" t="s">
        <v>34</v>
      </c>
      <c r="C37" s="154"/>
      <c r="D37" s="96" t="s">
        <v>35</v>
      </c>
      <c r="E37" s="155" t="s">
        <v>35</v>
      </c>
      <c r="F37" s="156" t="s">
        <v>35</v>
      </c>
      <c r="G37" s="96" t="s">
        <v>35</v>
      </c>
      <c r="H37" s="96" t="s">
        <v>35</v>
      </c>
      <c r="I37" s="96" t="s">
        <v>35</v>
      </c>
      <c r="J37" s="96" t="s">
        <v>35</v>
      </c>
      <c r="K37" s="96" t="s">
        <v>35</v>
      </c>
      <c r="L37" s="96" t="s">
        <v>36</v>
      </c>
      <c r="M37" s="154" t="s">
        <v>37</v>
      </c>
      <c r="N37" s="96"/>
      <c r="O37" s="474" t="s">
        <v>38</v>
      </c>
      <c r="P37" s="475"/>
      <c r="Q37" s="5"/>
      <c r="R37" s="24"/>
    </row>
    <row r="38" spans="1:18" s="27" customFormat="1" ht="15.75" customHeight="1">
      <c r="A38" s="39"/>
      <c r="B38" s="329"/>
      <c r="C38" s="103" t="s">
        <v>135</v>
      </c>
      <c r="D38" s="137">
        <v>140</v>
      </c>
      <c r="E38" s="113">
        <v>12</v>
      </c>
      <c r="F38" s="114">
        <v>150</v>
      </c>
      <c r="G38" s="138">
        <v>112</v>
      </c>
      <c r="H38" s="138">
        <v>90</v>
      </c>
      <c r="I38" s="138">
        <v>600</v>
      </c>
      <c r="J38" s="138">
        <v>600</v>
      </c>
      <c r="K38" s="138">
        <v>36</v>
      </c>
      <c r="L38" s="139">
        <v>1.2</v>
      </c>
      <c r="M38" s="250">
        <v>15.441666666666668</v>
      </c>
      <c r="N38" s="319"/>
      <c r="O38" s="457">
        <f>L38*N38</f>
        <v>0</v>
      </c>
      <c r="P38" s="458"/>
      <c r="Q38" s="5"/>
      <c r="R38" s="24"/>
    </row>
    <row r="39" spans="1:18" s="27" customFormat="1" ht="15.75" customHeight="1">
      <c r="A39" s="39"/>
      <c r="B39" s="330"/>
      <c r="C39" s="104" t="s">
        <v>136</v>
      </c>
      <c r="D39" s="97">
        <v>140</v>
      </c>
      <c r="E39" s="115">
        <v>12</v>
      </c>
      <c r="F39" s="116">
        <v>150</v>
      </c>
      <c r="G39" s="98">
        <v>112</v>
      </c>
      <c r="H39" s="98">
        <v>90</v>
      </c>
      <c r="I39" s="98">
        <v>600</v>
      </c>
      <c r="J39" s="98">
        <v>500</v>
      </c>
      <c r="K39" s="98">
        <v>36</v>
      </c>
      <c r="L39" s="150">
        <v>0.9</v>
      </c>
      <c r="M39" s="251">
        <v>14.144444444444444</v>
      </c>
      <c r="N39" s="318"/>
      <c r="O39" s="453">
        <f>L39*N39</f>
        <v>0</v>
      </c>
      <c r="P39" s="454"/>
      <c r="Q39" s="5"/>
      <c r="R39" s="24"/>
    </row>
    <row r="40" spans="1:18" ht="15.75" customHeight="1">
      <c r="A40" s="39"/>
      <c r="B40" s="334"/>
      <c r="C40" s="106" t="s">
        <v>137</v>
      </c>
      <c r="D40" s="50">
        <v>170</v>
      </c>
      <c r="E40" s="119">
        <v>12</v>
      </c>
      <c r="F40" s="120">
        <v>150</v>
      </c>
      <c r="G40" s="51">
        <v>142</v>
      </c>
      <c r="H40" s="51">
        <v>120</v>
      </c>
      <c r="I40" s="51">
        <v>600</v>
      </c>
      <c r="J40" s="51">
        <v>600</v>
      </c>
      <c r="K40" s="51">
        <v>36</v>
      </c>
      <c r="L40" s="139">
        <v>1.2</v>
      </c>
      <c r="M40" s="231">
        <v>15.683333333333334</v>
      </c>
      <c r="N40" s="321"/>
      <c r="O40" s="523">
        <f>L40*N40</f>
        <v>0</v>
      </c>
      <c r="P40" s="524"/>
      <c r="Q40" s="5"/>
      <c r="R40" s="24"/>
    </row>
    <row r="41" spans="1:18" ht="15.75" customHeight="1">
      <c r="A41" s="39"/>
      <c r="B41" s="408"/>
      <c r="C41" s="409" t="s">
        <v>138</v>
      </c>
      <c r="D41" s="405">
        <v>170</v>
      </c>
      <c r="E41" s="410">
        <v>12</v>
      </c>
      <c r="F41" s="411">
        <v>150</v>
      </c>
      <c r="G41" s="412">
        <v>142</v>
      </c>
      <c r="H41" s="412">
        <v>120</v>
      </c>
      <c r="I41" s="412">
        <v>600</v>
      </c>
      <c r="J41" s="412">
        <v>500</v>
      </c>
      <c r="K41" s="412">
        <v>36</v>
      </c>
      <c r="L41" s="150">
        <v>0.9</v>
      </c>
      <c r="M41" s="413">
        <v>14.377777777777776</v>
      </c>
      <c r="N41" s="414"/>
      <c r="O41" s="532">
        <f t="shared" ref="O41:O49" si="2">L41*N41</f>
        <v>0</v>
      </c>
      <c r="P41" s="533"/>
      <c r="Q41" s="5"/>
      <c r="R41" s="24"/>
    </row>
    <row r="42" spans="1:18" ht="15.75" customHeight="1">
      <c r="A42" s="39"/>
      <c r="B42" s="340"/>
      <c r="C42" s="111" t="s">
        <v>139</v>
      </c>
      <c r="D42" s="82">
        <v>200</v>
      </c>
      <c r="E42" s="129">
        <v>12</v>
      </c>
      <c r="F42" s="130">
        <v>150</v>
      </c>
      <c r="G42" s="83">
        <v>172</v>
      </c>
      <c r="H42" s="83">
        <v>150</v>
      </c>
      <c r="I42" s="51">
        <v>600</v>
      </c>
      <c r="J42" s="51">
        <v>600</v>
      </c>
      <c r="K42" s="83">
        <v>36</v>
      </c>
      <c r="L42" s="139">
        <v>1.2</v>
      </c>
      <c r="M42" s="257">
        <v>15.925000000000001</v>
      </c>
      <c r="N42" s="317"/>
      <c r="O42" s="534">
        <f t="shared" si="2"/>
        <v>0</v>
      </c>
      <c r="P42" s="535"/>
      <c r="Q42" s="5"/>
      <c r="R42" s="24"/>
    </row>
    <row r="43" spans="1:18" ht="15.75" customHeight="1">
      <c r="A43" s="39"/>
      <c r="B43" s="415"/>
      <c r="C43" s="416" t="s">
        <v>140</v>
      </c>
      <c r="D43" s="406">
        <v>200</v>
      </c>
      <c r="E43" s="417">
        <v>12</v>
      </c>
      <c r="F43" s="418">
        <v>150</v>
      </c>
      <c r="G43" s="407">
        <v>172</v>
      </c>
      <c r="H43" s="407">
        <v>150</v>
      </c>
      <c r="I43" s="412">
        <v>600</v>
      </c>
      <c r="J43" s="412">
        <v>500</v>
      </c>
      <c r="K43" s="407">
        <v>36</v>
      </c>
      <c r="L43" s="150">
        <v>0.9</v>
      </c>
      <c r="M43" s="419">
        <v>14.622222222222222</v>
      </c>
      <c r="N43" s="420"/>
      <c r="O43" s="532">
        <f t="shared" si="2"/>
        <v>0</v>
      </c>
      <c r="P43" s="533"/>
      <c r="Q43" s="5"/>
      <c r="R43" s="24"/>
    </row>
    <row r="44" spans="1:18" ht="15.75" customHeight="1">
      <c r="A44" s="39"/>
      <c r="B44" s="340"/>
      <c r="C44" s="111" t="s">
        <v>141</v>
      </c>
      <c r="D44" s="82">
        <v>230</v>
      </c>
      <c r="E44" s="129">
        <v>12</v>
      </c>
      <c r="F44" s="130">
        <v>150</v>
      </c>
      <c r="G44" s="83">
        <v>202</v>
      </c>
      <c r="H44" s="83">
        <v>180</v>
      </c>
      <c r="I44" s="51">
        <v>600</v>
      </c>
      <c r="J44" s="51">
        <v>600</v>
      </c>
      <c r="K44" s="83">
        <v>36</v>
      </c>
      <c r="L44" s="139">
        <v>1.2</v>
      </c>
      <c r="M44" s="257">
        <v>16.166666666666668</v>
      </c>
      <c r="N44" s="317"/>
      <c r="O44" s="534">
        <f t="shared" si="2"/>
        <v>0</v>
      </c>
      <c r="P44" s="535"/>
      <c r="Q44" s="5"/>
      <c r="R44" s="24"/>
    </row>
    <row r="45" spans="1:18" ht="15.75" customHeight="1">
      <c r="A45" s="39"/>
      <c r="B45" s="421"/>
      <c r="C45" s="422" t="s">
        <v>142</v>
      </c>
      <c r="D45" s="423">
        <v>230</v>
      </c>
      <c r="E45" s="424">
        <v>12</v>
      </c>
      <c r="F45" s="425">
        <v>150</v>
      </c>
      <c r="G45" s="426">
        <v>202</v>
      </c>
      <c r="H45" s="426">
        <v>180</v>
      </c>
      <c r="I45" s="412">
        <v>600</v>
      </c>
      <c r="J45" s="412">
        <v>500</v>
      </c>
      <c r="K45" s="426">
        <v>36</v>
      </c>
      <c r="L45" s="150">
        <v>0.9</v>
      </c>
      <c r="M45" s="427">
        <v>14.855555555555554</v>
      </c>
      <c r="N45" s="428"/>
      <c r="O45" s="532">
        <f t="shared" si="2"/>
        <v>0</v>
      </c>
      <c r="P45" s="533"/>
      <c r="Q45" s="5"/>
      <c r="R45" s="24"/>
    </row>
    <row r="46" spans="1:18" ht="15.75" customHeight="1">
      <c r="A46" s="39"/>
      <c r="B46" s="340"/>
      <c r="C46" s="111" t="s">
        <v>143</v>
      </c>
      <c r="D46" s="82">
        <v>250</v>
      </c>
      <c r="E46" s="129">
        <v>12</v>
      </c>
      <c r="F46" s="130">
        <v>150</v>
      </c>
      <c r="G46" s="83">
        <v>222</v>
      </c>
      <c r="H46" s="83">
        <v>200</v>
      </c>
      <c r="I46" s="51">
        <v>600</v>
      </c>
      <c r="J46" s="51">
        <v>600</v>
      </c>
      <c r="K46" s="83">
        <v>36</v>
      </c>
      <c r="L46" s="139">
        <v>1.2</v>
      </c>
      <c r="M46" s="257">
        <v>16.324999999999999</v>
      </c>
      <c r="N46" s="317"/>
      <c r="O46" s="447">
        <f t="shared" ref="O46:O47" si="3">L46*N46</f>
        <v>0</v>
      </c>
      <c r="P46" s="448"/>
      <c r="Q46" s="5"/>
      <c r="R46" s="24"/>
    </row>
    <row r="47" spans="1:18" ht="15.75" customHeight="1">
      <c r="A47" s="39"/>
      <c r="B47" s="330"/>
      <c r="C47" s="104" t="s">
        <v>144</v>
      </c>
      <c r="D47" s="97">
        <v>250</v>
      </c>
      <c r="E47" s="115">
        <v>12</v>
      </c>
      <c r="F47" s="116">
        <v>150</v>
      </c>
      <c r="G47" s="98">
        <v>222</v>
      </c>
      <c r="H47" s="98">
        <v>200</v>
      </c>
      <c r="I47" s="95">
        <v>600</v>
      </c>
      <c r="J47" s="95">
        <v>500</v>
      </c>
      <c r="K47" s="98">
        <v>36</v>
      </c>
      <c r="L47" s="150">
        <v>0.9</v>
      </c>
      <c r="M47" s="251">
        <v>15.022222222222222</v>
      </c>
      <c r="N47" s="318"/>
      <c r="O47" s="526">
        <f t="shared" si="3"/>
        <v>0</v>
      </c>
      <c r="P47" s="527"/>
      <c r="Q47" s="5"/>
      <c r="R47" s="24"/>
    </row>
    <row r="48" spans="1:18" ht="15.75" customHeight="1">
      <c r="A48" s="39"/>
      <c r="B48" s="340"/>
      <c r="C48" s="111" t="s">
        <v>145</v>
      </c>
      <c r="D48" s="82">
        <v>270</v>
      </c>
      <c r="E48" s="129">
        <v>12</v>
      </c>
      <c r="F48" s="130">
        <v>150</v>
      </c>
      <c r="G48" s="83">
        <v>242</v>
      </c>
      <c r="H48" s="83">
        <v>220</v>
      </c>
      <c r="I48" s="51">
        <v>600</v>
      </c>
      <c r="J48" s="51">
        <v>580</v>
      </c>
      <c r="K48" s="83">
        <v>36</v>
      </c>
      <c r="L48" s="139">
        <v>1.2</v>
      </c>
      <c r="M48" s="257">
        <v>16.5</v>
      </c>
      <c r="N48" s="317"/>
      <c r="O48" s="447">
        <f t="shared" si="2"/>
        <v>0</v>
      </c>
      <c r="P48" s="448"/>
      <c r="Q48" s="5"/>
      <c r="R48" s="24"/>
    </row>
    <row r="49" spans="1:18" ht="15.75" customHeight="1">
      <c r="A49" s="39"/>
      <c r="B49" s="330"/>
      <c r="C49" s="104" t="s">
        <v>146</v>
      </c>
      <c r="D49" s="97">
        <v>270</v>
      </c>
      <c r="E49" s="115">
        <v>12</v>
      </c>
      <c r="F49" s="116">
        <v>150</v>
      </c>
      <c r="G49" s="98">
        <v>242</v>
      </c>
      <c r="H49" s="98">
        <v>220</v>
      </c>
      <c r="I49" s="95">
        <v>600</v>
      </c>
      <c r="J49" s="95">
        <v>470</v>
      </c>
      <c r="K49" s="98">
        <v>36</v>
      </c>
      <c r="L49" s="150">
        <v>0.9</v>
      </c>
      <c r="M49" s="251">
        <v>15.222222222222221</v>
      </c>
      <c r="N49" s="318"/>
      <c r="O49" s="526">
        <f t="shared" si="2"/>
        <v>0</v>
      </c>
      <c r="P49" s="527"/>
      <c r="Q49" s="5"/>
      <c r="R49" s="24"/>
    </row>
    <row r="50" spans="1:18" ht="15.75" customHeight="1">
      <c r="A50" s="39"/>
      <c r="B50" s="87" t="s">
        <v>104</v>
      </c>
      <c r="C50" s="29"/>
      <c r="D50" s="29"/>
      <c r="E50" s="29"/>
      <c r="F50" s="29"/>
      <c r="G50" s="29"/>
      <c r="H50" s="35"/>
      <c r="I50" s="29"/>
      <c r="J50" s="36"/>
      <c r="K50" s="37"/>
      <c r="L50" s="37"/>
      <c r="M50" s="37"/>
      <c r="N50" s="35"/>
      <c r="O50" s="35"/>
      <c r="P50" s="9"/>
      <c r="Q50" s="5"/>
      <c r="R50" s="11"/>
    </row>
    <row r="51" spans="1:18" ht="22.5" customHeight="1">
      <c r="A51" s="39"/>
      <c r="B51" s="29"/>
      <c r="C51" s="29"/>
      <c r="D51" s="29"/>
      <c r="E51" s="29"/>
      <c r="F51" s="29"/>
      <c r="G51" s="29"/>
      <c r="H51" s="35"/>
      <c r="I51" s="29"/>
      <c r="J51" s="36"/>
      <c r="K51" s="37"/>
      <c r="L51" s="37"/>
      <c r="M51" s="37"/>
      <c r="N51" s="35"/>
      <c r="O51" s="35"/>
      <c r="P51" s="9"/>
      <c r="Q51" s="5"/>
      <c r="R51" s="11"/>
    </row>
    <row r="52" spans="1:18" ht="53.25" customHeight="1">
      <c r="A52" s="39"/>
      <c r="B52" s="525"/>
      <c r="C52" s="525"/>
      <c r="D52" s="525"/>
      <c r="E52" s="525"/>
      <c r="F52" s="525"/>
      <c r="G52" s="525"/>
      <c r="H52" s="8"/>
      <c r="I52" s="8"/>
      <c r="J52" s="8"/>
      <c r="K52" s="39"/>
      <c r="L52" s="39"/>
      <c r="M52" s="8"/>
      <c r="N52" s="39"/>
      <c r="O52" s="39"/>
      <c r="P52" s="9"/>
      <c r="Q52" s="5"/>
      <c r="R52" s="11"/>
    </row>
    <row r="53" spans="1:18" ht="15.75" customHeight="1">
      <c r="A53" s="39"/>
      <c r="B53" s="525"/>
      <c r="C53" s="525"/>
      <c r="D53" s="525"/>
      <c r="E53" s="525"/>
      <c r="F53" s="525"/>
      <c r="G53" s="525"/>
      <c r="H53" s="8"/>
      <c r="I53" s="8"/>
      <c r="J53" s="8"/>
      <c r="K53" s="8"/>
      <c r="L53" s="8"/>
      <c r="M53" s="8"/>
      <c r="N53" s="39"/>
      <c r="P53" s="74" t="s">
        <v>117</v>
      </c>
      <c r="Q53" s="5"/>
      <c r="R53" s="11"/>
    </row>
    <row r="54" spans="1:18" s="27" customFormat="1" ht="47.25" customHeight="1">
      <c r="H54" s="40"/>
      <c r="I54" s="40"/>
      <c r="J54" s="41"/>
      <c r="M54" s="41"/>
      <c r="N54" s="42"/>
      <c r="O54" s="42"/>
      <c r="P54" s="42"/>
      <c r="Q54" s="15"/>
      <c r="R54" s="15"/>
    </row>
    <row r="55" spans="1:18" s="27" customFormat="1" ht="45.75" customHeight="1">
      <c r="B55" s="522"/>
      <c r="C55" s="522"/>
      <c r="D55" s="522"/>
      <c r="E55" s="522"/>
      <c r="F55" s="522"/>
      <c r="G55" s="522"/>
      <c r="Q55" s="15"/>
      <c r="R55" s="15"/>
    </row>
    <row r="56" spans="1:18" s="27" customFormat="1" ht="15.75" customHeight="1">
      <c r="B56" s="43"/>
      <c r="C56" s="43"/>
      <c r="D56" s="43"/>
      <c r="E56" s="43"/>
      <c r="F56" s="44"/>
      <c r="G56" s="45"/>
      <c r="H56" s="16"/>
      <c r="I56" s="45"/>
      <c r="J56" s="43"/>
      <c r="K56" s="41"/>
      <c r="L56" s="41"/>
      <c r="M56" s="41"/>
      <c r="N56" s="43"/>
      <c r="O56" s="43"/>
      <c r="P56" s="43"/>
      <c r="Q56" s="17"/>
      <c r="R56" s="17"/>
    </row>
    <row r="57" spans="1:18" s="27" customFormat="1" ht="15.75" customHeight="1">
      <c r="B57" s="46"/>
      <c r="C57" s="46"/>
      <c r="D57" s="46"/>
      <c r="E57" s="46"/>
      <c r="F57" s="44"/>
      <c r="G57" s="45"/>
      <c r="H57" s="16"/>
      <c r="I57" s="45"/>
      <c r="J57" s="46"/>
      <c r="K57" s="41"/>
      <c r="L57" s="41"/>
      <c r="M57" s="41"/>
      <c r="N57" s="46"/>
      <c r="O57" s="46"/>
      <c r="P57" s="46"/>
      <c r="Q57" s="17"/>
      <c r="R57" s="17"/>
    </row>
    <row r="58" spans="1:18" s="27" customFormat="1" ht="11.25" customHeight="1">
      <c r="B58" s="47"/>
      <c r="C58" s="47"/>
      <c r="D58" s="46"/>
      <c r="E58" s="46"/>
      <c r="F58" s="47"/>
      <c r="G58" s="46"/>
      <c r="H58" s="46"/>
      <c r="I58" s="46"/>
      <c r="J58" s="48"/>
      <c r="K58" s="41"/>
      <c r="L58" s="41"/>
      <c r="M58" s="41"/>
      <c r="N58" s="46"/>
      <c r="Q58" s="17"/>
      <c r="R58" s="17"/>
    </row>
    <row r="59" spans="1:18" s="27" customFormat="1" ht="15.75" customHeight="1">
      <c r="G59" s="46"/>
      <c r="H59" s="46"/>
      <c r="I59" s="48"/>
      <c r="J59" s="48"/>
      <c r="K59" s="41"/>
      <c r="L59" s="41"/>
      <c r="M59" s="41"/>
      <c r="N59" s="18"/>
      <c r="O59" s="19"/>
      <c r="P59" s="19"/>
      <c r="Q59" s="17"/>
      <c r="R59" s="17"/>
    </row>
    <row r="60" spans="1:18" s="27" customFormat="1">
      <c r="G60" s="46"/>
      <c r="H60" s="46"/>
      <c r="I60" s="48"/>
      <c r="J60" s="48"/>
      <c r="K60" s="41"/>
      <c r="L60" s="41"/>
      <c r="M60" s="41"/>
      <c r="N60" s="46"/>
      <c r="O60" s="46"/>
      <c r="P60" s="46"/>
      <c r="Q60" s="17"/>
      <c r="R60" s="17"/>
    </row>
    <row r="61" spans="1:18" s="27" customFormat="1" ht="15">
      <c r="B61" s="49"/>
      <c r="C61" s="49"/>
      <c r="D61" s="49"/>
      <c r="E61" s="49"/>
      <c r="F61" s="49"/>
      <c r="G61" s="49"/>
      <c r="H61" s="49"/>
      <c r="I61" s="49"/>
      <c r="J61" s="49"/>
      <c r="K61" s="49"/>
      <c r="L61" s="20"/>
      <c r="M61" s="20"/>
      <c r="O61" s="20"/>
      <c r="P61" s="20"/>
      <c r="Q61" s="17"/>
      <c r="R61" s="17"/>
    </row>
    <row r="62" spans="1:18" s="27" customFormat="1">
      <c r="B62" s="20"/>
      <c r="C62" s="20"/>
      <c r="D62" s="20"/>
      <c r="E62" s="20"/>
      <c r="F62" s="20"/>
      <c r="G62" s="20"/>
      <c r="H62" s="20"/>
      <c r="I62" s="20"/>
      <c r="J62" s="20"/>
      <c r="K62" s="20"/>
      <c r="L62" s="20"/>
      <c r="M62" s="20"/>
      <c r="N62" s="20"/>
      <c r="O62" s="20"/>
      <c r="P62" s="20"/>
      <c r="Q62" s="17"/>
      <c r="R62" s="17"/>
    </row>
    <row r="63" spans="1:18" s="27" customFormat="1">
      <c r="B63" s="20"/>
      <c r="C63" s="20"/>
      <c r="D63" s="20"/>
      <c r="E63" s="20"/>
      <c r="F63" s="20"/>
      <c r="G63" s="20"/>
      <c r="H63" s="20"/>
      <c r="I63" s="20"/>
      <c r="J63" s="20"/>
      <c r="K63" s="20"/>
      <c r="L63" s="20"/>
      <c r="M63" s="20"/>
      <c r="N63" s="20"/>
      <c r="O63" s="20"/>
      <c r="P63" s="20"/>
      <c r="Q63" s="17"/>
      <c r="R63" s="17"/>
    </row>
    <row r="64" spans="1:18" s="27" customFormat="1">
      <c r="G64" s="21"/>
      <c r="H64" s="21"/>
      <c r="I64" s="21"/>
      <c r="J64" s="20"/>
      <c r="K64" s="20"/>
      <c r="L64" s="20"/>
      <c r="M64" s="20"/>
      <c r="N64" s="20"/>
      <c r="O64" s="20"/>
      <c r="P64" s="20"/>
      <c r="Q64" s="22"/>
      <c r="R64" s="22"/>
    </row>
    <row r="65" spans="7:18" s="27" customFormat="1">
      <c r="G65" s="21"/>
      <c r="H65" s="21"/>
      <c r="I65" s="21"/>
      <c r="J65" s="20"/>
      <c r="K65" s="20"/>
      <c r="L65" s="20"/>
      <c r="M65" s="20"/>
      <c r="N65" s="20"/>
      <c r="O65" s="20"/>
      <c r="P65" s="20"/>
      <c r="Q65" s="22"/>
      <c r="R65" s="22"/>
    </row>
    <row r="66" spans="7:18" s="27" customFormat="1">
      <c r="Q66" s="22"/>
      <c r="R66" s="22"/>
    </row>
    <row r="67" spans="7:18" s="27" customFormat="1">
      <c r="Q67" s="23"/>
      <c r="R67" s="23"/>
    </row>
    <row r="68" spans="7:18" s="27" customFormat="1">
      <c r="Q68" s="22"/>
      <c r="R68" s="22"/>
    </row>
    <row r="69" spans="7:18" s="27" customFormat="1">
      <c r="Q69" s="22"/>
      <c r="R69" s="22"/>
    </row>
    <row r="70" spans="7:18" s="27" customFormat="1">
      <c r="Q70" s="22"/>
      <c r="R70" s="22"/>
    </row>
    <row r="71" spans="7:18" s="27" customFormat="1">
      <c r="Q71" s="22"/>
      <c r="R71" s="22"/>
    </row>
    <row r="72" spans="7:18" s="27" customFormat="1">
      <c r="Q72" s="22"/>
      <c r="R72" s="22"/>
    </row>
    <row r="73" spans="7:18" s="27" customFormat="1">
      <c r="Q73" s="22"/>
      <c r="R73" s="22"/>
    </row>
    <row r="74" spans="7:18" s="27" customFormat="1">
      <c r="Q74" s="22"/>
      <c r="R74" s="22"/>
    </row>
    <row r="75" spans="7:18" s="27" customFormat="1">
      <c r="Q75" s="22"/>
      <c r="R75" s="22"/>
    </row>
    <row r="76" spans="7:18" s="27" customFormat="1">
      <c r="Q76" s="22"/>
      <c r="R76" s="22"/>
    </row>
    <row r="77" spans="7:18" s="27" customFormat="1">
      <c r="Q77" s="22"/>
      <c r="R77" s="22"/>
    </row>
    <row r="78" spans="7:18" s="27" customFormat="1">
      <c r="Q78" s="22"/>
      <c r="R78" s="22"/>
    </row>
    <row r="79" spans="7:18" s="27" customFormat="1">
      <c r="Q79" s="22"/>
      <c r="R79" s="22"/>
    </row>
    <row r="80" spans="7:18" s="27" customFormat="1">
      <c r="Q80" s="22"/>
      <c r="R80" s="22"/>
    </row>
    <row r="81" spans="17:18" s="27" customFormat="1">
      <c r="Q81" s="22"/>
      <c r="R81" s="22"/>
    </row>
    <row r="82" spans="17:18" s="27" customFormat="1">
      <c r="Q82" s="22"/>
      <c r="R82" s="22"/>
    </row>
    <row r="83" spans="17:18" s="27" customFormat="1">
      <c r="Q83" s="22"/>
      <c r="R83" s="22"/>
    </row>
    <row r="84" spans="17:18" s="27" customFormat="1">
      <c r="Q84" s="22"/>
      <c r="R84" s="22"/>
    </row>
    <row r="85" spans="17:18" s="27" customFormat="1">
      <c r="Q85" s="22"/>
      <c r="R85" s="22"/>
    </row>
    <row r="86" spans="17:18" s="27" customFormat="1">
      <c r="Q86" s="22"/>
      <c r="R86" s="22"/>
    </row>
    <row r="87" spans="17:18" s="27" customFormat="1">
      <c r="Q87" s="22"/>
      <c r="R87" s="22"/>
    </row>
    <row r="88" spans="17:18" s="27" customFormat="1">
      <c r="Q88" s="22"/>
      <c r="R88" s="22"/>
    </row>
    <row r="89" spans="17:18" s="27" customFormat="1">
      <c r="Q89" s="22"/>
      <c r="R89" s="22"/>
    </row>
    <row r="90" spans="17:18" s="27" customFormat="1">
      <c r="Q90" s="22"/>
      <c r="R90" s="22"/>
    </row>
    <row r="91" spans="17:18" s="27" customFormat="1">
      <c r="Q91" s="22"/>
      <c r="R91" s="22"/>
    </row>
    <row r="92" spans="17:18" s="27" customFormat="1">
      <c r="Q92" s="22"/>
      <c r="R92" s="22"/>
    </row>
    <row r="93" spans="17:18" s="27" customFormat="1">
      <c r="Q93" s="22"/>
      <c r="R93" s="22"/>
    </row>
    <row r="94" spans="17:18" s="27" customFormat="1">
      <c r="Q94" s="22"/>
      <c r="R94" s="22"/>
    </row>
    <row r="95" spans="17:18" s="27" customFormat="1">
      <c r="Q95" s="22"/>
      <c r="R95" s="22"/>
    </row>
    <row r="96" spans="17:18" s="27" customFormat="1">
      <c r="Q96" s="22"/>
      <c r="R96" s="22"/>
    </row>
    <row r="97" spans="1:18" s="27" customFormat="1">
      <c r="Q97" s="22"/>
      <c r="R97" s="22"/>
    </row>
    <row r="98" spans="1:18" s="27" customFormat="1">
      <c r="Q98" s="22"/>
      <c r="R98" s="22"/>
    </row>
    <row r="99" spans="1:18" s="27" customFormat="1">
      <c r="Q99" s="22"/>
      <c r="R99" s="22"/>
    </row>
    <row r="100" spans="1:18" s="27" customFormat="1">
      <c r="Q100" s="22"/>
      <c r="R100" s="22"/>
    </row>
    <row r="101" spans="1:18" s="27" customFormat="1">
      <c r="Q101" s="22"/>
      <c r="R101" s="22"/>
    </row>
    <row r="102" spans="1:18" s="27" customFormat="1">
      <c r="Q102" s="22"/>
      <c r="R102" s="22"/>
    </row>
    <row r="103" spans="1:18" s="27" customFormat="1">
      <c r="Q103" s="22"/>
      <c r="R103" s="22"/>
    </row>
    <row r="104" spans="1:18" s="27" customFormat="1">
      <c r="Q104" s="22"/>
      <c r="R104" s="22"/>
    </row>
    <row r="105" spans="1:18" s="27" customFormat="1">
      <c r="A105" s="28"/>
      <c r="B105" s="28"/>
      <c r="C105" s="28"/>
      <c r="D105" s="28"/>
      <c r="E105" s="28"/>
      <c r="F105" s="28"/>
      <c r="G105" s="28"/>
      <c r="H105" s="28"/>
      <c r="I105" s="28"/>
      <c r="J105" s="28"/>
      <c r="K105" s="28"/>
      <c r="L105" s="28"/>
      <c r="M105" s="28"/>
      <c r="N105" s="28"/>
      <c r="O105" s="28"/>
      <c r="P105" s="28"/>
      <c r="Q105" s="7"/>
      <c r="R105" s="22"/>
    </row>
    <row r="106" spans="1:18" s="27" customFormat="1">
      <c r="A106" s="28"/>
      <c r="B106" s="28"/>
      <c r="C106" s="28"/>
      <c r="D106" s="28"/>
      <c r="E106" s="28"/>
      <c r="F106" s="28"/>
      <c r="G106" s="28"/>
      <c r="H106" s="28"/>
      <c r="I106" s="28"/>
      <c r="J106" s="28"/>
      <c r="K106" s="28"/>
      <c r="L106" s="28"/>
      <c r="M106" s="28"/>
      <c r="N106" s="28"/>
      <c r="O106" s="28"/>
      <c r="P106" s="28"/>
      <c r="Q106" s="7"/>
      <c r="R106" s="22"/>
    </row>
    <row r="107" spans="1:18" s="27" customFormat="1">
      <c r="A107" s="28"/>
      <c r="B107" s="28"/>
      <c r="C107" s="28"/>
      <c r="D107" s="28"/>
      <c r="E107" s="28"/>
      <c r="F107" s="28"/>
      <c r="G107" s="28"/>
      <c r="H107" s="28"/>
      <c r="I107" s="28"/>
      <c r="J107" s="28"/>
      <c r="K107" s="28"/>
      <c r="L107" s="28"/>
      <c r="M107" s="28"/>
      <c r="N107" s="28"/>
      <c r="O107" s="28"/>
      <c r="P107" s="28"/>
      <c r="Q107" s="7"/>
      <c r="R107" s="22"/>
    </row>
    <row r="108" spans="1:18" s="27" customFormat="1">
      <c r="A108" s="28"/>
      <c r="B108" s="28"/>
      <c r="C108" s="28"/>
      <c r="D108" s="28"/>
      <c r="E108" s="28"/>
      <c r="F108" s="28"/>
      <c r="G108" s="28"/>
      <c r="H108" s="28"/>
      <c r="I108" s="28"/>
      <c r="J108" s="28"/>
      <c r="K108" s="28"/>
      <c r="L108" s="28"/>
      <c r="M108" s="28"/>
      <c r="N108" s="28"/>
      <c r="O108" s="28"/>
      <c r="P108" s="28"/>
      <c r="Q108" s="7"/>
      <c r="R108" s="22"/>
    </row>
    <row r="109" spans="1:18" s="27" customFormat="1">
      <c r="A109" s="28"/>
      <c r="B109" s="28"/>
      <c r="C109" s="28"/>
      <c r="D109" s="28"/>
      <c r="E109" s="28"/>
      <c r="F109" s="28"/>
      <c r="G109" s="28"/>
      <c r="H109" s="28"/>
      <c r="I109" s="28"/>
      <c r="J109" s="28"/>
      <c r="K109" s="28"/>
      <c r="L109" s="28"/>
      <c r="M109" s="28"/>
      <c r="N109" s="28"/>
      <c r="O109" s="28"/>
      <c r="P109" s="28"/>
      <c r="Q109" s="7"/>
      <c r="R109" s="22"/>
    </row>
    <row r="110" spans="1:18" s="27" customFormat="1">
      <c r="A110" s="28"/>
      <c r="B110" s="28"/>
      <c r="C110" s="28"/>
      <c r="D110" s="28"/>
      <c r="E110" s="28"/>
      <c r="F110" s="28"/>
      <c r="G110" s="28"/>
      <c r="H110" s="28"/>
      <c r="I110" s="28"/>
      <c r="J110" s="28"/>
      <c r="K110" s="28"/>
      <c r="L110" s="28"/>
      <c r="M110" s="28"/>
      <c r="N110" s="28"/>
      <c r="O110" s="28"/>
      <c r="P110" s="28"/>
      <c r="Q110" s="7"/>
      <c r="R110" s="22"/>
    </row>
    <row r="111" spans="1:18" s="27" customFormat="1">
      <c r="A111" s="28"/>
      <c r="B111" s="28"/>
      <c r="C111" s="28"/>
      <c r="D111" s="28"/>
      <c r="E111" s="28"/>
      <c r="F111" s="28"/>
      <c r="G111" s="28"/>
      <c r="H111" s="28"/>
      <c r="I111" s="28"/>
      <c r="J111" s="28"/>
      <c r="K111" s="28"/>
      <c r="L111" s="28"/>
      <c r="M111" s="28"/>
      <c r="N111" s="28"/>
      <c r="O111" s="28"/>
      <c r="P111" s="28"/>
      <c r="Q111" s="7"/>
      <c r="R111" s="22"/>
    </row>
    <row r="112" spans="1:18" s="27" customFormat="1">
      <c r="A112" s="28"/>
      <c r="B112" s="28"/>
      <c r="C112" s="28"/>
      <c r="D112" s="28"/>
      <c r="E112" s="28"/>
      <c r="F112" s="28"/>
      <c r="G112" s="28"/>
      <c r="H112" s="28"/>
      <c r="I112" s="28"/>
      <c r="J112" s="28"/>
      <c r="K112" s="28"/>
      <c r="L112" s="28"/>
      <c r="M112" s="28"/>
      <c r="N112" s="28"/>
      <c r="O112" s="28"/>
      <c r="P112" s="28"/>
      <c r="Q112" s="7"/>
      <c r="R112" s="22"/>
    </row>
    <row r="113" spans="1:18" s="27" customFormat="1">
      <c r="A113" s="28"/>
      <c r="B113" s="28"/>
      <c r="C113" s="28"/>
      <c r="D113" s="28"/>
      <c r="E113" s="28"/>
      <c r="F113" s="28"/>
      <c r="G113" s="28"/>
      <c r="H113" s="28"/>
      <c r="I113" s="28"/>
      <c r="J113" s="28"/>
      <c r="K113" s="28"/>
      <c r="L113" s="28"/>
      <c r="M113" s="28"/>
      <c r="N113" s="28"/>
      <c r="O113" s="28"/>
      <c r="P113" s="28"/>
      <c r="Q113" s="7"/>
      <c r="R113" s="22"/>
    </row>
    <row r="114" spans="1:18" s="27" customFormat="1">
      <c r="A114" s="28"/>
      <c r="B114" s="28"/>
      <c r="C114" s="28"/>
      <c r="D114" s="28"/>
      <c r="E114" s="28"/>
      <c r="F114" s="28"/>
      <c r="G114" s="28"/>
      <c r="H114" s="28"/>
      <c r="I114" s="28"/>
      <c r="J114" s="28"/>
      <c r="K114" s="28"/>
      <c r="L114" s="28"/>
      <c r="M114" s="28"/>
      <c r="N114" s="28"/>
      <c r="O114" s="28"/>
      <c r="P114" s="28"/>
      <c r="Q114" s="7"/>
      <c r="R114" s="22"/>
    </row>
    <row r="115" spans="1:18" s="27" customFormat="1">
      <c r="A115" s="28"/>
      <c r="B115" s="28"/>
      <c r="C115" s="28"/>
      <c r="D115" s="28"/>
      <c r="E115" s="28"/>
      <c r="F115" s="28"/>
      <c r="G115" s="28"/>
      <c r="H115" s="28"/>
      <c r="I115" s="28"/>
      <c r="J115" s="28"/>
      <c r="K115" s="28"/>
      <c r="L115" s="28"/>
      <c r="M115" s="28"/>
      <c r="N115" s="28"/>
      <c r="O115" s="28"/>
      <c r="P115" s="28"/>
      <c r="Q115" s="7"/>
      <c r="R115" s="22"/>
    </row>
    <row r="116" spans="1:18" s="27" customFormat="1">
      <c r="A116" s="28"/>
      <c r="B116" s="28"/>
      <c r="C116" s="28"/>
      <c r="D116" s="28"/>
      <c r="E116" s="28"/>
      <c r="F116" s="28"/>
      <c r="G116" s="28"/>
      <c r="H116" s="28"/>
      <c r="I116" s="28"/>
      <c r="J116" s="28"/>
      <c r="K116" s="28"/>
      <c r="L116" s="28"/>
      <c r="M116" s="28"/>
      <c r="N116" s="28"/>
      <c r="O116" s="28"/>
      <c r="P116" s="28"/>
      <c r="Q116" s="7"/>
      <c r="R116" s="22"/>
    </row>
    <row r="117" spans="1:18" s="27" customFormat="1">
      <c r="A117" s="28"/>
      <c r="B117" s="28"/>
      <c r="C117" s="28"/>
      <c r="D117" s="28"/>
      <c r="E117" s="28"/>
      <c r="F117" s="28"/>
      <c r="G117" s="28"/>
      <c r="H117" s="28"/>
      <c r="I117" s="28"/>
      <c r="J117" s="28"/>
      <c r="K117" s="28"/>
      <c r="L117" s="28"/>
      <c r="M117" s="28"/>
      <c r="N117" s="28"/>
      <c r="O117" s="28"/>
      <c r="P117" s="28"/>
      <c r="Q117" s="7"/>
      <c r="R117" s="22"/>
    </row>
    <row r="118" spans="1:18" s="27" customFormat="1">
      <c r="A118" s="28"/>
      <c r="B118" s="28"/>
      <c r="C118" s="28"/>
      <c r="D118" s="28"/>
      <c r="E118" s="28"/>
      <c r="F118" s="28"/>
      <c r="G118" s="28"/>
      <c r="H118" s="28"/>
      <c r="I118" s="28"/>
      <c r="J118" s="28"/>
      <c r="K118" s="28"/>
      <c r="L118" s="28"/>
      <c r="M118" s="28"/>
      <c r="N118" s="28"/>
      <c r="O118" s="28"/>
      <c r="P118" s="28"/>
      <c r="Q118" s="7"/>
      <c r="R118" s="22"/>
    </row>
    <row r="119" spans="1:18" s="27" customFormat="1">
      <c r="A119" s="28"/>
      <c r="B119" s="28"/>
      <c r="C119" s="28"/>
      <c r="D119" s="28"/>
      <c r="E119" s="28"/>
      <c r="F119" s="28"/>
      <c r="G119" s="28"/>
      <c r="H119" s="28"/>
      <c r="I119" s="28"/>
      <c r="J119" s="28"/>
      <c r="K119" s="28"/>
      <c r="L119" s="28"/>
      <c r="M119" s="28"/>
      <c r="N119" s="28"/>
      <c r="O119" s="28"/>
      <c r="P119" s="28"/>
      <c r="Q119" s="7"/>
      <c r="R119" s="22"/>
    </row>
    <row r="120" spans="1:18" s="27" customFormat="1">
      <c r="A120" s="28"/>
      <c r="B120" s="28"/>
      <c r="C120" s="28"/>
      <c r="D120" s="28"/>
      <c r="E120" s="28"/>
      <c r="F120" s="28"/>
      <c r="G120" s="28"/>
      <c r="H120" s="28"/>
      <c r="I120" s="28"/>
      <c r="J120" s="28"/>
      <c r="K120" s="28"/>
      <c r="L120" s="28"/>
      <c r="M120" s="28"/>
      <c r="N120" s="28"/>
      <c r="O120" s="28"/>
      <c r="P120" s="28"/>
      <c r="Q120" s="7"/>
      <c r="R120" s="22"/>
    </row>
    <row r="121" spans="1:18" s="27" customFormat="1">
      <c r="A121" s="28"/>
      <c r="B121" s="28"/>
      <c r="C121" s="28"/>
      <c r="D121" s="28"/>
      <c r="E121" s="28"/>
      <c r="F121" s="28"/>
      <c r="G121" s="28"/>
      <c r="H121" s="28"/>
      <c r="I121" s="28"/>
      <c r="J121" s="28"/>
      <c r="K121" s="28"/>
      <c r="L121" s="28"/>
      <c r="M121" s="28"/>
      <c r="N121" s="28"/>
      <c r="O121" s="28"/>
      <c r="P121" s="28"/>
      <c r="Q121" s="7"/>
      <c r="R121" s="22"/>
    </row>
    <row r="122" spans="1:18" s="27" customFormat="1">
      <c r="A122" s="28"/>
      <c r="B122" s="28"/>
      <c r="C122" s="28"/>
      <c r="D122" s="28"/>
      <c r="E122" s="28"/>
      <c r="F122" s="28"/>
      <c r="G122" s="28"/>
      <c r="H122" s="28"/>
      <c r="I122" s="28"/>
      <c r="J122" s="28"/>
      <c r="K122" s="28"/>
      <c r="L122" s="28"/>
      <c r="M122" s="28"/>
      <c r="N122" s="28"/>
      <c r="O122" s="28"/>
      <c r="P122" s="28"/>
      <c r="Q122" s="7"/>
      <c r="R122" s="22"/>
    </row>
    <row r="123" spans="1:18" s="27" customFormat="1">
      <c r="A123" s="28"/>
      <c r="B123" s="28"/>
      <c r="C123" s="28"/>
      <c r="D123" s="28"/>
      <c r="E123" s="28"/>
      <c r="F123" s="28"/>
      <c r="G123" s="28"/>
      <c r="H123" s="28"/>
      <c r="I123" s="28"/>
      <c r="J123" s="28"/>
      <c r="K123" s="28"/>
      <c r="L123" s="28"/>
      <c r="M123" s="28"/>
      <c r="N123" s="28"/>
      <c r="O123" s="28"/>
      <c r="P123" s="28"/>
      <c r="Q123" s="7"/>
      <c r="R123" s="22"/>
    </row>
    <row r="124" spans="1:18" s="27" customFormat="1">
      <c r="A124" s="28"/>
      <c r="B124" s="28"/>
      <c r="C124" s="28"/>
      <c r="D124" s="28"/>
      <c r="E124" s="28"/>
      <c r="F124" s="28"/>
      <c r="G124" s="28"/>
      <c r="H124" s="28"/>
      <c r="I124" s="28"/>
      <c r="J124" s="28"/>
      <c r="K124" s="28"/>
      <c r="L124" s="28"/>
      <c r="M124" s="28"/>
      <c r="N124" s="28"/>
      <c r="O124" s="28"/>
      <c r="P124" s="28"/>
      <c r="Q124" s="7"/>
      <c r="R124" s="22"/>
    </row>
    <row r="125" spans="1:18" s="27" customFormat="1">
      <c r="A125" s="28"/>
      <c r="B125" s="28"/>
      <c r="C125" s="28"/>
      <c r="D125" s="28"/>
      <c r="E125" s="28"/>
      <c r="F125" s="28"/>
      <c r="G125" s="28"/>
      <c r="H125" s="28"/>
      <c r="I125" s="28"/>
      <c r="J125" s="28"/>
      <c r="K125" s="28"/>
      <c r="L125" s="28"/>
      <c r="M125" s="28"/>
      <c r="N125" s="28"/>
      <c r="O125" s="28"/>
      <c r="P125" s="28"/>
      <c r="Q125" s="7"/>
      <c r="R125" s="22"/>
    </row>
    <row r="126" spans="1:18" s="27" customFormat="1">
      <c r="A126" s="28"/>
      <c r="B126" s="28"/>
      <c r="C126" s="28"/>
      <c r="D126" s="28"/>
      <c r="E126" s="28"/>
      <c r="F126" s="28"/>
      <c r="G126" s="28"/>
      <c r="H126" s="28"/>
      <c r="I126" s="28"/>
      <c r="J126" s="28"/>
      <c r="K126" s="28"/>
      <c r="L126" s="28"/>
      <c r="M126" s="28"/>
      <c r="N126" s="28"/>
      <c r="O126" s="28"/>
      <c r="P126" s="28"/>
      <c r="Q126" s="7"/>
      <c r="R126" s="22"/>
    </row>
    <row r="127" spans="1:18" s="27" customFormat="1">
      <c r="A127" s="28"/>
      <c r="B127" s="28"/>
      <c r="C127" s="28"/>
      <c r="D127" s="28"/>
      <c r="E127" s="28"/>
      <c r="F127" s="28"/>
      <c r="G127" s="28"/>
      <c r="H127" s="28"/>
      <c r="I127" s="28"/>
      <c r="J127" s="28"/>
      <c r="K127" s="28"/>
      <c r="L127" s="28"/>
      <c r="M127" s="28"/>
      <c r="N127" s="28"/>
      <c r="O127" s="28"/>
      <c r="P127" s="28"/>
      <c r="Q127" s="7"/>
      <c r="R127" s="22"/>
    </row>
    <row r="128" spans="1:18" s="27" customFormat="1">
      <c r="A128" s="28"/>
      <c r="B128" s="28"/>
      <c r="C128" s="28"/>
      <c r="D128" s="28"/>
      <c r="E128" s="28"/>
      <c r="F128" s="28"/>
      <c r="G128" s="28"/>
      <c r="H128" s="28"/>
      <c r="I128" s="28"/>
      <c r="J128" s="28"/>
      <c r="K128" s="28"/>
      <c r="L128" s="28"/>
      <c r="M128" s="28"/>
      <c r="N128" s="28"/>
      <c r="O128" s="28"/>
      <c r="P128" s="28"/>
      <c r="Q128" s="7"/>
      <c r="R128" s="22"/>
    </row>
    <row r="129" spans="1:18" s="27" customFormat="1">
      <c r="A129" s="28"/>
      <c r="B129" s="28"/>
      <c r="C129" s="28"/>
      <c r="D129" s="28"/>
      <c r="E129" s="28"/>
      <c r="F129" s="28"/>
      <c r="G129" s="28"/>
      <c r="H129" s="28"/>
      <c r="I129" s="28"/>
      <c r="J129" s="28"/>
      <c r="K129" s="28"/>
      <c r="L129" s="28"/>
      <c r="M129" s="28"/>
      <c r="N129" s="28"/>
      <c r="O129" s="28"/>
      <c r="P129" s="28"/>
      <c r="Q129" s="7"/>
      <c r="R129" s="22"/>
    </row>
    <row r="130" spans="1:18" s="27" customFormat="1">
      <c r="A130" s="28"/>
      <c r="B130" s="28"/>
      <c r="C130" s="28"/>
      <c r="D130" s="28"/>
      <c r="E130" s="28"/>
      <c r="F130" s="28"/>
      <c r="G130" s="28"/>
      <c r="H130" s="28"/>
      <c r="I130" s="28"/>
      <c r="J130" s="28"/>
      <c r="K130" s="28"/>
      <c r="L130" s="28"/>
      <c r="M130" s="28"/>
      <c r="N130" s="28"/>
      <c r="O130" s="28"/>
      <c r="P130" s="28"/>
      <c r="Q130" s="7"/>
      <c r="R130" s="22"/>
    </row>
    <row r="131" spans="1:18" s="27" customFormat="1">
      <c r="A131" s="28"/>
      <c r="B131" s="28"/>
      <c r="C131" s="28"/>
      <c r="D131" s="28"/>
      <c r="E131" s="28"/>
      <c r="F131" s="28"/>
      <c r="G131" s="28"/>
      <c r="H131" s="28"/>
      <c r="I131" s="28"/>
      <c r="J131" s="28"/>
      <c r="K131" s="28"/>
      <c r="L131" s="28"/>
      <c r="M131" s="28"/>
      <c r="N131" s="28"/>
      <c r="O131" s="28"/>
      <c r="P131" s="28"/>
      <c r="Q131" s="7"/>
      <c r="R131" s="22"/>
    </row>
    <row r="132" spans="1:18" s="27" customFormat="1">
      <c r="A132" s="28"/>
      <c r="B132" s="28"/>
      <c r="C132" s="28"/>
      <c r="D132" s="28"/>
      <c r="E132" s="28"/>
      <c r="F132" s="28"/>
      <c r="G132" s="28"/>
      <c r="H132" s="28"/>
      <c r="I132" s="28"/>
      <c r="J132" s="28"/>
      <c r="K132" s="28"/>
      <c r="L132" s="28"/>
      <c r="M132" s="28"/>
      <c r="N132" s="28"/>
      <c r="O132" s="28"/>
      <c r="P132" s="28"/>
      <c r="Q132" s="7"/>
      <c r="R132" s="22"/>
    </row>
    <row r="133" spans="1:18" s="27" customFormat="1">
      <c r="A133" s="28"/>
      <c r="B133" s="28"/>
      <c r="C133" s="28"/>
      <c r="D133" s="28"/>
      <c r="E133" s="28"/>
      <c r="F133" s="28"/>
      <c r="G133" s="28"/>
      <c r="H133" s="28"/>
      <c r="I133" s="28"/>
      <c r="J133" s="28"/>
      <c r="K133" s="28"/>
      <c r="L133" s="28"/>
      <c r="M133" s="28"/>
      <c r="N133" s="28"/>
      <c r="O133" s="28"/>
      <c r="P133" s="28"/>
      <c r="Q133" s="7"/>
      <c r="R133" s="22"/>
    </row>
    <row r="134" spans="1:18" s="27" customFormat="1">
      <c r="A134" s="28"/>
      <c r="B134" s="28"/>
      <c r="C134" s="28"/>
      <c r="D134" s="28"/>
      <c r="E134" s="28"/>
      <c r="F134" s="28"/>
      <c r="G134" s="28"/>
      <c r="H134" s="28"/>
      <c r="I134" s="28"/>
      <c r="J134" s="28"/>
      <c r="K134" s="28"/>
      <c r="L134" s="28"/>
      <c r="M134" s="28"/>
      <c r="N134" s="28"/>
      <c r="O134" s="28"/>
      <c r="P134" s="28"/>
      <c r="Q134" s="7"/>
      <c r="R134" s="22"/>
    </row>
    <row r="135" spans="1:18" s="27" customFormat="1">
      <c r="A135" s="28"/>
      <c r="B135" s="28"/>
      <c r="C135" s="28"/>
      <c r="D135" s="28"/>
      <c r="E135" s="28"/>
      <c r="F135" s="28"/>
      <c r="G135" s="28"/>
      <c r="H135" s="28"/>
      <c r="I135" s="28"/>
      <c r="J135" s="28"/>
      <c r="K135" s="28"/>
      <c r="L135" s="28"/>
      <c r="M135" s="28"/>
      <c r="N135" s="28"/>
      <c r="O135" s="28"/>
      <c r="P135" s="28"/>
      <c r="Q135" s="7"/>
      <c r="R135" s="22"/>
    </row>
    <row r="136" spans="1:18" s="27" customFormat="1">
      <c r="A136" s="28"/>
      <c r="B136" s="28"/>
      <c r="C136" s="28"/>
      <c r="D136" s="28"/>
      <c r="E136" s="28"/>
      <c r="F136" s="28"/>
      <c r="G136" s="28"/>
      <c r="H136" s="28"/>
      <c r="I136" s="28"/>
      <c r="J136" s="28"/>
      <c r="K136" s="28"/>
      <c r="L136" s="28"/>
      <c r="M136" s="28"/>
      <c r="N136" s="28"/>
      <c r="O136" s="28"/>
      <c r="P136" s="28"/>
      <c r="Q136" s="7"/>
      <c r="R136" s="22"/>
    </row>
    <row r="137" spans="1:18" s="27" customFormat="1">
      <c r="A137" s="28"/>
      <c r="B137" s="28"/>
      <c r="C137" s="28"/>
      <c r="D137" s="28"/>
      <c r="E137" s="28"/>
      <c r="F137" s="28"/>
      <c r="G137" s="28"/>
      <c r="H137" s="28"/>
      <c r="I137" s="28"/>
      <c r="J137" s="28"/>
      <c r="K137" s="28"/>
      <c r="L137" s="28"/>
      <c r="M137" s="28"/>
      <c r="N137" s="28"/>
      <c r="O137" s="28"/>
      <c r="P137" s="28"/>
      <c r="Q137" s="7"/>
      <c r="R137" s="22"/>
    </row>
    <row r="138" spans="1:18" s="27" customFormat="1">
      <c r="A138" s="28"/>
      <c r="B138" s="28"/>
      <c r="C138" s="28"/>
      <c r="D138" s="28"/>
      <c r="E138" s="28"/>
      <c r="F138" s="28"/>
      <c r="G138" s="28"/>
      <c r="H138" s="28"/>
      <c r="I138" s="28"/>
      <c r="J138" s="28"/>
      <c r="K138" s="28"/>
      <c r="L138" s="28"/>
      <c r="M138" s="28"/>
      <c r="N138" s="28"/>
      <c r="O138" s="28"/>
      <c r="P138" s="28"/>
      <c r="Q138" s="7"/>
      <c r="R138" s="22"/>
    </row>
    <row r="139" spans="1:18" s="27" customFormat="1">
      <c r="A139" s="28"/>
      <c r="B139" s="28"/>
      <c r="C139" s="28"/>
      <c r="D139" s="28"/>
      <c r="E139" s="28"/>
      <c r="F139" s="28"/>
      <c r="G139" s="28"/>
      <c r="H139" s="28"/>
      <c r="I139" s="28"/>
      <c r="J139" s="28"/>
      <c r="K139" s="28"/>
      <c r="L139" s="28"/>
      <c r="M139" s="28"/>
      <c r="N139" s="28"/>
      <c r="O139" s="28"/>
      <c r="P139" s="28"/>
      <c r="Q139" s="7"/>
      <c r="R139" s="22"/>
    </row>
    <row r="140" spans="1:18" s="27" customFormat="1">
      <c r="A140" s="28"/>
      <c r="B140" s="28"/>
      <c r="C140" s="28"/>
      <c r="D140" s="28"/>
      <c r="E140" s="28"/>
      <c r="F140" s="28"/>
      <c r="G140" s="28"/>
      <c r="H140" s="28"/>
      <c r="I140" s="28"/>
      <c r="J140" s="28"/>
      <c r="K140" s="28"/>
      <c r="L140" s="28"/>
      <c r="M140" s="28"/>
      <c r="N140" s="28"/>
      <c r="O140" s="28"/>
      <c r="P140" s="28"/>
      <c r="Q140" s="7"/>
      <c r="R140" s="22"/>
    </row>
    <row r="141" spans="1:18" s="27" customFormat="1">
      <c r="A141" s="28"/>
      <c r="B141" s="28"/>
      <c r="C141" s="28"/>
      <c r="D141" s="28"/>
      <c r="E141" s="28"/>
      <c r="F141" s="28"/>
      <c r="G141" s="28"/>
      <c r="H141" s="28"/>
      <c r="I141" s="28"/>
      <c r="J141" s="28"/>
      <c r="K141" s="28"/>
      <c r="L141" s="28"/>
      <c r="M141" s="28"/>
      <c r="N141" s="28"/>
      <c r="O141" s="28"/>
      <c r="P141" s="28"/>
      <c r="Q141" s="7"/>
      <c r="R141" s="22"/>
    </row>
    <row r="142" spans="1:18" s="27" customFormat="1">
      <c r="A142" s="28"/>
      <c r="B142" s="28"/>
      <c r="C142" s="28"/>
      <c r="D142" s="28"/>
      <c r="E142" s="28"/>
      <c r="F142" s="28"/>
      <c r="G142" s="28"/>
      <c r="H142" s="28"/>
      <c r="I142" s="28"/>
      <c r="J142" s="28"/>
      <c r="K142" s="28"/>
      <c r="L142" s="28"/>
      <c r="M142" s="28"/>
      <c r="N142" s="28"/>
      <c r="O142" s="28"/>
      <c r="P142" s="28"/>
      <c r="Q142" s="7"/>
      <c r="R142" s="22"/>
    </row>
    <row r="143" spans="1:18" s="27" customFormat="1">
      <c r="A143" s="28"/>
      <c r="B143" s="28"/>
      <c r="C143" s="28"/>
      <c r="D143" s="28"/>
      <c r="E143" s="28"/>
      <c r="F143" s="28"/>
      <c r="G143" s="28"/>
      <c r="H143" s="28"/>
      <c r="I143" s="28"/>
      <c r="J143" s="28"/>
      <c r="K143" s="28"/>
      <c r="L143" s="28"/>
      <c r="M143" s="28"/>
      <c r="N143" s="28"/>
      <c r="O143" s="28"/>
      <c r="P143" s="28"/>
      <c r="Q143" s="7"/>
      <c r="R143" s="22"/>
    </row>
    <row r="144" spans="1:18" s="27" customFormat="1">
      <c r="A144" s="28"/>
      <c r="B144" s="28"/>
      <c r="C144" s="28"/>
      <c r="D144" s="28"/>
      <c r="E144" s="28"/>
      <c r="F144" s="28"/>
      <c r="G144" s="28"/>
      <c r="H144" s="28"/>
      <c r="I144" s="28"/>
      <c r="J144" s="28"/>
      <c r="K144" s="28"/>
      <c r="L144" s="28"/>
      <c r="M144" s="28"/>
      <c r="N144" s="28"/>
      <c r="O144" s="28"/>
      <c r="P144" s="28"/>
      <c r="Q144" s="7"/>
      <c r="R144" s="22"/>
    </row>
    <row r="145" spans="1:18" s="27" customFormat="1">
      <c r="A145" s="28"/>
      <c r="B145" s="28"/>
      <c r="C145" s="28"/>
      <c r="D145" s="28"/>
      <c r="E145" s="28"/>
      <c r="F145" s="28"/>
      <c r="G145" s="28"/>
      <c r="H145" s="28"/>
      <c r="I145" s="28"/>
      <c r="J145" s="28"/>
      <c r="K145" s="28"/>
      <c r="L145" s="28"/>
      <c r="M145" s="28"/>
      <c r="N145" s="28"/>
      <c r="O145" s="28"/>
      <c r="P145" s="28"/>
      <c r="Q145" s="7"/>
      <c r="R145" s="22"/>
    </row>
    <row r="146" spans="1:18" s="27" customFormat="1">
      <c r="A146" s="28"/>
      <c r="B146" s="28"/>
      <c r="C146" s="28"/>
      <c r="D146" s="28"/>
      <c r="E146" s="28"/>
      <c r="F146" s="28"/>
      <c r="G146" s="28"/>
      <c r="H146" s="28"/>
      <c r="I146" s="28"/>
      <c r="J146" s="28"/>
      <c r="K146" s="28"/>
      <c r="L146" s="28"/>
      <c r="M146" s="28"/>
      <c r="N146" s="28"/>
      <c r="O146" s="28"/>
      <c r="P146" s="28"/>
      <c r="Q146" s="7"/>
      <c r="R146" s="22"/>
    </row>
    <row r="147" spans="1:18" s="27" customFormat="1">
      <c r="A147" s="28"/>
      <c r="B147" s="28"/>
      <c r="C147" s="28"/>
      <c r="D147" s="28"/>
      <c r="E147" s="28"/>
      <c r="F147" s="28"/>
      <c r="G147" s="28"/>
      <c r="H147" s="28"/>
      <c r="I147" s="28"/>
      <c r="J147" s="28"/>
      <c r="K147" s="28"/>
      <c r="L147" s="28"/>
      <c r="M147" s="28"/>
      <c r="N147" s="28"/>
      <c r="O147" s="28"/>
      <c r="P147" s="28"/>
      <c r="Q147" s="7"/>
      <c r="R147" s="22"/>
    </row>
    <row r="148" spans="1:18" s="27" customFormat="1">
      <c r="A148" s="28"/>
      <c r="B148" s="28"/>
      <c r="C148" s="28"/>
      <c r="D148" s="28"/>
      <c r="E148" s="28"/>
      <c r="F148" s="28"/>
      <c r="G148" s="28"/>
      <c r="H148" s="28"/>
      <c r="I148" s="28"/>
      <c r="J148" s="28"/>
      <c r="K148" s="28"/>
      <c r="L148" s="28"/>
      <c r="M148" s="28"/>
      <c r="N148" s="28"/>
      <c r="O148" s="28"/>
      <c r="P148" s="28"/>
      <c r="Q148" s="7"/>
      <c r="R148" s="22"/>
    </row>
    <row r="149" spans="1:18" s="27" customFormat="1">
      <c r="A149" s="28"/>
      <c r="B149" s="28"/>
      <c r="C149" s="28"/>
      <c r="D149" s="28"/>
      <c r="E149" s="28"/>
      <c r="F149" s="28"/>
      <c r="G149" s="28"/>
      <c r="H149" s="28"/>
      <c r="I149" s="28"/>
      <c r="J149" s="28"/>
      <c r="K149" s="28"/>
      <c r="L149" s="28"/>
      <c r="M149" s="28"/>
      <c r="N149" s="28"/>
      <c r="O149" s="28"/>
      <c r="P149" s="28"/>
      <c r="Q149" s="7"/>
      <c r="R149" s="22"/>
    </row>
    <row r="150" spans="1:18" s="27" customFormat="1">
      <c r="A150" s="28"/>
      <c r="B150" s="28"/>
      <c r="C150" s="28"/>
      <c r="D150" s="28"/>
      <c r="E150" s="28"/>
      <c r="F150" s="28"/>
      <c r="G150" s="28"/>
      <c r="H150" s="28"/>
      <c r="I150" s="28"/>
      <c r="J150" s="28"/>
      <c r="K150" s="28"/>
      <c r="L150" s="28"/>
      <c r="M150" s="28"/>
      <c r="N150" s="28"/>
      <c r="O150" s="28"/>
      <c r="P150" s="28"/>
      <c r="Q150" s="7"/>
      <c r="R150" s="22"/>
    </row>
    <row r="151" spans="1:18" s="27" customFormat="1">
      <c r="A151" s="28"/>
      <c r="B151" s="28"/>
      <c r="C151" s="28"/>
      <c r="D151" s="28"/>
      <c r="E151" s="28"/>
      <c r="F151" s="28"/>
      <c r="G151" s="28"/>
      <c r="H151" s="28"/>
      <c r="I151" s="28"/>
      <c r="J151" s="28"/>
      <c r="K151" s="28"/>
      <c r="L151" s="28"/>
      <c r="M151" s="28"/>
      <c r="N151" s="28"/>
      <c r="O151" s="28"/>
      <c r="P151" s="28"/>
      <c r="Q151" s="7"/>
      <c r="R151" s="22"/>
    </row>
    <row r="152" spans="1:18" s="27" customFormat="1">
      <c r="A152" s="28"/>
      <c r="B152" s="28"/>
      <c r="C152" s="28"/>
      <c r="D152" s="28"/>
      <c r="E152" s="28"/>
      <c r="F152" s="28"/>
      <c r="G152" s="28"/>
      <c r="H152" s="28"/>
      <c r="I152" s="28"/>
      <c r="J152" s="28"/>
      <c r="K152" s="28"/>
      <c r="L152" s="28"/>
      <c r="M152" s="28"/>
      <c r="N152" s="28"/>
      <c r="O152" s="28"/>
      <c r="P152" s="28"/>
      <c r="Q152" s="7"/>
      <c r="R152" s="22"/>
    </row>
    <row r="153" spans="1:18" s="27" customFormat="1">
      <c r="A153" s="28"/>
      <c r="B153" s="28"/>
      <c r="C153" s="28"/>
      <c r="D153" s="28"/>
      <c r="E153" s="28"/>
      <c r="F153" s="28"/>
      <c r="G153" s="28"/>
      <c r="H153" s="28"/>
      <c r="I153" s="28"/>
      <c r="J153" s="28"/>
      <c r="K153" s="28"/>
      <c r="L153" s="28"/>
      <c r="M153" s="28"/>
      <c r="N153" s="28"/>
      <c r="O153" s="28"/>
      <c r="P153" s="28"/>
      <c r="Q153" s="7"/>
      <c r="R153" s="22"/>
    </row>
    <row r="154" spans="1:18" s="27" customFormat="1">
      <c r="A154" s="28"/>
      <c r="B154" s="28"/>
      <c r="C154" s="28"/>
      <c r="D154" s="28"/>
      <c r="E154" s="28"/>
      <c r="F154" s="28"/>
      <c r="G154" s="28"/>
      <c r="H154" s="28"/>
      <c r="I154" s="28"/>
      <c r="J154" s="28"/>
      <c r="K154" s="28"/>
      <c r="L154" s="28"/>
      <c r="M154" s="28"/>
      <c r="N154" s="28"/>
      <c r="O154" s="28"/>
      <c r="P154" s="28"/>
      <c r="Q154" s="7"/>
      <c r="R154" s="22"/>
    </row>
    <row r="155" spans="1:18" s="27" customFormat="1">
      <c r="A155" s="28"/>
      <c r="B155" s="28"/>
      <c r="C155" s="28"/>
      <c r="D155" s="28"/>
      <c r="E155" s="28"/>
      <c r="F155" s="28"/>
      <c r="G155" s="28"/>
      <c r="H155" s="28"/>
      <c r="I155" s="28"/>
      <c r="J155" s="28"/>
      <c r="K155" s="28"/>
      <c r="L155" s="28"/>
      <c r="M155" s="28"/>
      <c r="N155" s="28"/>
      <c r="O155" s="28"/>
      <c r="P155" s="28"/>
      <c r="Q155" s="7"/>
      <c r="R155" s="22"/>
    </row>
    <row r="156" spans="1:18" s="27" customFormat="1">
      <c r="A156" s="28"/>
      <c r="B156" s="28"/>
      <c r="C156" s="28"/>
      <c r="D156" s="28"/>
      <c r="E156" s="28"/>
      <c r="F156" s="28"/>
      <c r="G156" s="28"/>
      <c r="H156" s="28"/>
      <c r="I156" s="28"/>
      <c r="J156" s="28"/>
      <c r="K156" s="28"/>
      <c r="L156" s="28"/>
      <c r="M156" s="28"/>
      <c r="N156" s="28"/>
      <c r="O156" s="28"/>
      <c r="P156" s="28"/>
      <c r="Q156" s="7"/>
      <c r="R156" s="22"/>
    </row>
    <row r="157" spans="1:18" s="27" customFormat="1">
      <c r="A157" s="28"/>
      <c r="B157" s="28"/>
      <c r="C157" s="28"/>
      <c r="D157" s="28"/>
      <c r="E157" s="28"/>
      <c r="F157" s="28"/>
      <c r="G157" s="28"/>
      <c r="H157" s="28"/>
      <c r="I157" s="28"/>
      <c r="J157" s="28"/>
      <c r="K157" s="28"/>
      <c r="L157" s="28"/>
      <c r="M157" s="28"/>
      <c r="N157" s="28"/>
      <c r="O157" s="28"/>
      <c r="P157" s="28"/>
      <c r="Q157" s="7"/>
      <c r="R157" s="22"/>
    </row>
    <row r="158" spans="1:18" s="27" customFormat="1">
      <c r="A158" s="28"/>
      <c r="B158" s="28"/>
      <c r="C158" s="28"/>
      <c r="D158" s="28"/>
      <c r="E158" s="28"/>
      <c r="F158" s="28"/>
      <c r="G158" s="28"/>
      <c r="H158" s="28"/>
      <c r="I158" s="28"/>
      <c r="J158" s="28"/>
      <c r="K158" s="28"/>
      <c r="L158" s="28"/>
      <c r="M158" s="28"/>
      <c r="N158" s="28"/>
      <c r="O158" s="28"/>
      <c r="P158" s="28"/>
      <c r="Q158" s="7"/>
      <c r="R158" s="22"/>
    </row>
    <row r="159" spans="1:18" s="27" customFormat="1">
      <c r="A159" s="28"/>
      <c r="B159" s="28"/>
      <c r="C159" s="28"/>
      <c r="D159" s="28"/>
      <c r="E159" s="28"/>
      <c r="F159" s="28"/>
      <c r="G159" s="28"/>
      <c r="H159" s="28"/>
      <c r="I159" s="28"/>
      <c r="J159" s="28"/>
      <c r="K159" s="28"/>
      <c r="L159" s="28"/>
      <c r="M159" s="28"/>
      <c r="N159" s="28"/>
      <c r="O159" s="28"/>
      <c r="P159" s="28"/>
      <c r="Q159" s="7"/>
      <c r="R159" s="22"/>
    </row>
    <row r="160" spans="1:18" s="27" customFormat="1">
      <c r="A160" s="28"/>
      <c r="B160" s="28"/>
      <c r="C160" s="28"/>
      <c r="D160" s="28"/>
      <c r="E160" s="28"/>
      <c r="F160" s="28"/>
      <c r="G160" s="28"/>
      <c r="H160" s="28"/>
      <c r="I160" s="28"/>
      <c r="J160" s="28"/>
      <c r="K160" s="28"/>
      <c r="L160" s="28"/>
      <c r="M160" s="28"/>
      <c r="N160" s="28"/>
      <c r="O160" s="28"/>
      <c r="P160" s="28"/>
      <c r="Q160" s="7"/>
      <c r="R160" s="22"/>
    </row>
    <row r="161" spans="1:18" s="27" customFormat="1">
      <c r="A161" s="28"/>
      <c r="B161" s="28"/>
      <c r="C161" s="28"/>
      <c r="D161" s="28"/>
      <c r="E161" s="28"/>
      <c r="F161" s="28"/>
      <c r="G161" s="28"/>
      <c r="H161" s="28"/>
      <c r="I161" s="28"/>
      <c r="J161" s="28"/>
      <c r="K161" s="28"/>
      <c r="L161" s="28"/>
      <c r="M161" s="28"/>
      <c r="N161" s="28"/>
      <c r="O161" s="28"/>
      <c r="P161" s="28"/>
      <c r="Q161" s="7"/>
      <c r="R161" s="22"/>
    </row>
    <row r="162" spans="1:18" s="27" customFormat="1">
      <c r="A162" s="28"/>
      <c r="B162" s="28"/>
      <c r="C162" s="28"/>
      <c r="D162" s="28"/>
      <c r="E162" s="28"/>
      <c r="F162" s="28"/>
      <c r="G162" s="28"/>
      <c r="H162" s="28"/>
      <c r="I162" s="28"/>
      <c r="J162" s="28"/>
      <c r="K162" s="28"/>
      <c r="L162" s="28"/>
      <c r="M162" s="28"/>
      <c r="N162" s="28"/>
      <c r="O162" s="28"/>
      <c r="P162" s="28"/>
      <c r="Q162" s="7"/>
      <c r="R162" s="22"/>
    </row>
    <row r="163" spans="1:18" s="27" customFormat="1">
      <c r="A163" s="28"/>
      <c r="B163" s="28"/>
      <c r="C163" s="28"/>
      <c r="D163" s="28"/>
      <c r="E163" s="28"/>
      <c r="F163" s="28"/>
      <c r="G163" s="28"/>
      <c r="H163" s="28"/>
      <c r="I163" s="28"/>
      <c r="J163" s="28"/>
      <c r="K163" s="28"/>
      <c r="L163" s="28"/>
      <c r="M163" s="28"/>
      <c r="N163" s="28"/>
      <c r="O163" s="28"/>
      <c r="P163" s="28"/>
      <c r="Q163" s="7"/>
      <c r="R163" s="22"/>
    </row>
    <row r="164" spans="1:18" s="27" customFormat="1">
      <c r="A164" s="28"/>
      <c r="B164" s="28"/>
      <c r="C164" s="28"/>
      <c r="D164" s="28"/>
      <c r="E164" s="28"/>
      <c r="F164" s="28"/>
      <c r="G164" s="28"/>
      <c r="H164" s="28"/>
      <c r="I164" s="28"/>
      <c r="J164" s="28"/>
      <c r="K164" s="28"/>
      <c r="L164" s="28"/>
      <c r="M164" s="28"/>
      <c r="N164" s="28"/>
      <c r="O164" s="28"/>
      <c r="P164" s="28"/>
      <c r="Q164" s="7"/>
      <c r="R164" s="22"/>
    </row>
    <row r="165" spans="1:18" s="27" customFormat="1">
      <c r="A165" s="28"/>
      <c r="B165" s="28"/>
      <c r="C165" s="28"/>
      <c r="D165" s="28"/>
      <c r="E165" s="28"/>
      <c r="F165" s="28"/>
      <c r="G165" s="28"/>
      <c r="H165" s="28"/>
      <c r="I165" s="28"/>
      <c r="J165" s="28"/>
      <c r="K165" s="28"/>
      <c r="L165" s="28"/>
      <c r="M165" s="28"/>
      <c r="N165" s="28"/>
      <c r="O165" s="28"/>
      <c r="P165" s="28"/>
      <c r="Q165" s="7"/>
      <c r="R165" s="22"/>
    </row>
    <row r="166" spans="1:18" s="27" customFormat="1">
      <c r="A166" s="28"/>
      <c r="B166" s="28"/>
      <c r="C166" s="28"/>
      <c r="D166" s="28"/>
      <c r="E166" s="28"/>
      <c r="F166" s="28"/>
      <c r="G166" s="28"/>
      <c r="H166" s="28"/>
      <c r="I166" s="28"/>
      <c r="J166" s="28"/>
      <c r="K166" s="28"/>
      <c r="L166" s="28"/>
      <c r="M166" s="28"/>
      <c r="N166" s="28"/>
      <c r="O166" s="28"/>
      <c r="P166" s="28"/>
      <c r="Q166" s="7"/>
      <c r="R166" s="22"/>
    </row>
    <row r="167" spans="1:18" s="27" customFormat="1">
      <c r="A167" s="28"/>
      <c r="B167" s="28"/>
      <c r="C167" s="28"/>
      <c r="D167" s="28"/>
      <c r="E167" s="28"/>
      <c r="F167" s="28"/>
      <c r="G167" s="28"/>
      <c r="H167" s="28"/>
      <c r="I167" s="28"/>
      <c r="J167" s="28"/>
      <c r="K167" s="28"/>
      <c r="L167" s="28"/>
      <c r="M167" s="28"/>
      <c r="N167" s="28"/>
      <c r="O167" s="28"/>
      <c r="P167" s="28"/>
      <c r="Q167" s="7"/>
      <c r="R167" s="22"/>
    </row>
    <row r="168" spans="1:18" s="27" customFormat="1">
      <c r="A168" s="28"/>
      <c r="B168" s="28"/>
      <c r="C168" s="28"/>
      <c r="D168" s="28"/>
      <c r="E168" s="28"/>
      <c r="F168" s="28"/>
      <c r="G168" s="28"/>
      <c r="H168" s="28"/>
      <c r="I168" s="28"/>
      <c r="J168" s="28"/>
      <c r="K168" s="28"/>
      <c r="L168" s="28"/>
      <c r="M168" s="28"/>
      <c r="N168" s="28"/>
      <c r="O168" s="28"/>
      <c r="P168" s="28"/>
      <c r="Q168" s="7"/>
      <c r="R168" s="22"/>
    </row>
    <row r="169" spans="1:18" s="27" customFormat="1">
      <c r="A169" s="28"/>
      <c r="B169" s="28"/>
      <c r="C169" s="28"/>
      <c r="D169" s="28"/>
      <c r="E169" s="28"/>
      <c r="F169" s="28"/>
      <c r="G169" s="28"/>
      <c r="H169" s="28"/>
      <c r="I169" s="28"/>
      <c r="J169" s="28"/>
      <c r="K169" s="28"/>
      <c r="L169" s="28"/>
      <c r="M169" s="28"/>
      <c r="N169" s="28"/>
      <c r="O169" s="28"/>
      <c r="P169" s="28"/>
      <c r="Q169" s="7"/>
      <c r="R169" s="22"/>
    </row>
    <row r="170" spans="1:18" s="27" customFormat="1">
      <c r="A170" s="28"/>
      <c r="B170" s="28"/>
      <c r="C170" s="28"/>
      <c r="D170" s="28"/>
      <c r="E170" s="28"/>
      <c r="F170" s="28"/>
      <c r="G170" s="28"/>
      <c r="H170" s="28"/>
      <c r="I170" s="28"/>
      <c r="J170" s="28"/>
      <c r="K170" s="28"/>
      <c r="L170" s="28"/>
      <c r="M170" s="28"/>
      <c r="N170" s="28"/>
      <c r="O170" s="28"/>
      <c r="P170" s="28"/>
      <c r="Q170" s="7"/>
      <c r="R170" s="22"/>
    </row>
    <row r="171" spans="1:18" s="27" customFormat="1">
      <c r="A171" s="28"/>
      <c r="B171" s="28"/>
      <c r="C171" s="28"/>
      <c r="D171" s="28"/>
      <c r="E171" s="28"/>
      <c r="F171" s="28"/>
      <c r="G171" s="28"/>
      <c r="H171" s="28"/>
      <c r="I171" s="28"/>
      <c r="J171" s="28"/>
      <c r="K171" s="28"/>
      <c r="L171" s="28"/>
      <c r="M171" s="28"/>
      <c r="N171" s="28"/>
      <c r="O171" s="28"/>
      <c r="P171" s="28"/>
      <c r="Q171" s="7"/>
      <c r="R171" s="22"/>
    </row>
    <row r="172" spans="1:18" s="27" customFormat="1">
      <c r="A172" s="28"/>
      <c r="B172" s="28"/>
      <c r="C172" s="28"/>
      <c r="D172" s="28"/>
      <c r="E172" s="28"/>
      <c r="F172" s="28"/>
      <c r="G172" s="28"/>
      <c r="H172" s="28"/>
      <c r="I172" s="28"/>
      <c r="J172" s="28"/>
      <c r="K172" s="28"/>
      <c r="L172" s="28"/>
      <c r="M172" s="28"/>
      <c r="N172" s="28"/>
      <c r="O172" s="28"/>
      <c r="P172" s="28"/>
      <c r="Q172" s="7"/>
      <c r="R172" s="22"/>
    </row>
    <row r="173" spans="1:18" s="27" customFormat="1">
      <c r="A173" s="28"/>
      <c r="B173" s="28"/>
      <c r="C173" s="28"/>
      <c r="D173" s="28"/>
      <c r="E173" s="28"/>
      <c r="F173" s="28"/>
      <c r="G173" s="28"/>
      <c r="H173" s="28"/>
      <c r="I173" s="28"/>
      <c r="J173" s="28"/>
      <c r="K173" s="28"/>
      <c r="L173" s="28"/>
      <c r="M173" s="28"/>
      <c r="N173" s="28"/>
      <c r="O173" s="28"/>
      <c r="P173" s="28"/>
      <c r="Q173" s="7"/>
      <c r="R173" s="22"/>
    </row>
    <row r="174" spans="1:18" s="27" customFormat="1">
      <c r="A174" s="28"/>
      <c r="B174" s="28"/>
      <c r="C174" s="28"/>
      <c r="D174" s="28"/>
      <c r="E174" s="28"/>
      <c r="F174" s="28"/>
      <c r="G174" s="28"/>
      <c r="H174" s="28"/>
      <c r="I174" s="28"/>
      <c r="J174" s="28"/>
      <c r="K174" s="28"/>
      <c r="L174" s="28"/>
      <c r="M174" s="28"/>
      <c r="N174" s="28"/>
      <c r="O174" s="28"/>
      <c r="P174" s="28"/>
      <c r="Q174" s="7"/>
      <c r="R174" s="22"/>
    </row>
    <row r="175" spans="1:18" s="27" customFormat="1">
      <c r="A175" s="28"/>
      <c r="B175" s="28"/>
      <c r="C175" s="28"/>
      <c r="D175" s="28"/>
      <c r="E175" s="28"/>
      <c r="F175" s="28"/>
      <c r="G175" s="28"/>
      <c r="H175" s="28"/>
      <c r="I175" s="28"/>
      <c r="J175" s="28"/>
      <c r="K175" s="28"/>
      <c r="L175" s="28"/>
      <c r="M175" s="28"/>
      <c r="N175" s="28"/>
      <c r="O175" s="28"/>
      <c r="P175" s="28"/>
      <c r="Q175" s="7"/>
      <c r="R175" s="22"/>
    </row>
    <row r="176" spans="1:18" s="27" customFormat="1">
      <c r="A176" s="28"/>
      <c r="B176" s="28"/>
      <c r="C176" s="28"/>
      <c r="D176" s="28"/>
      <c r="E176" s="28"/>
      <c r="F176" s="28"/>
      <c r="G176" s="28"/>
      <c r="H176" s="28"/>
      <c r="I176" s="28"/>
      <c r="J176" s="28"/>
      <c r="K176" s="28"/>
      <c r="L176" s="28"/>
      <c r="M176" s="28"/>
      <c r="N176" s="28"/>
      <c r="O176" s="28"/>
      <c r="P176" s="28"/>
      <c r="Q176" s="7"/>
      <c r="R176" s="22"/>
    </row>
    <row r="177" spans="1:18" s="27" customFormat="1">
      <c r="A177" s="28"/>
      <c r="B177" s="28"/>
      <c r="C177" s="28"/>
      <c r="D177" s="28"/>
      <c r="E177" s="28"/>
      <c r="F177" s="28"/>
      <c r="G177" s="28"/>
      <c r="H177" s="28"/>
      <c r="I177" s="28"/>
      <c r="J177" s="28"/>
      <c r="K177" s="28"/>
      <c r="L177" s="28"/>
      <c r="M177" s="28"/>
      <c r="N177" s="28"/>
      <c r="O177" s="28"/>
      <c r="P177" s="28"/>
      <c r="Q177" s="7"/>
      <c r="R177" s="22"/>
    </row>
    <row r="178" spans="1:18" s="27" customFormat="1">
      <c r="A178" s="28"/>
      <c r="B178" s="28"/>
      <c r="C178" s="28"/>
      <c r="D178" s="28"/>
      <c r="E178" s="28"/>
      <c r="F178" s="28"/>
      <c r="G178" s="28"/>
      <c r="H178" s="28"/>
      <c r="I178" s="28"/>
      <c r="J178" s="28"/>
      <c r="K178" s="28"/>
      <c r="L178" s="28"/>
      <c r="M178" s="28"/>
      <c r="N178" s="28"/>
      <c r="O178" s="28"/>
      <c r="P178" s="28"/>
      <c r="Q178" s="7"/>
      <c r="R178" s="22"/>
    </row>
    <row r="179" spans="1:18" s="27" customFormat="1">
      <c r="A179" s="28"/>
      <c r="B179" s="28"/>
      <c r="C179" s="28"/>
      <c r="D179" s="28"/>
      <c r="E179" s="28"/>
      <c r="F179" s="28"/>
      <c r="G179" s="28"/>
      <c r="H179" s="28"/>
      <c r="I179" s="28"/>
      <c r="J179" s="28"/>
      <c r="K179" s="28"/>
      <c r="L179" s="28"/>
      <c r="M179" s="28"/>
      <c r="N179" s="28"/>
      <c r="O179" s="28"/>
      <c r="P179" s="28"/>
      <c r="Q179" s="7"/>
      <c r="R179" s="22"/>
    </row>
    <row r="180" spans="1:18" s="27" customFormat="1">
      <c r="A180" s="28"/>
      <c r="B180" s="28"/>
      <c r="C180" s="28"/>
      <c r="D180" s="28"/>
      <c r="E180" s="28"/>
      <c r="F180" s="28"/>
      <c r="G180" s="28"/>
      <c r="H180" s="28"/>
      <c r="I180" s="28"/>
      <c r="J180" s="28"/>
      <c r="K180" s="28"/>
      <c r="L180" s="28"/>
      <c r="M180" s="28"/>
      <c r="N180" s="28"/>
      <c r="O180" s="28"/>
      <c r="P180" s="28"/>
      <c r="Q180" s="7"/>
      <c r="R180" s="22"/>
    </row>
    <row r="181" spans="1:18" s="27" customFormat="1">
      <c r="A181" s="28"/>
      <c r="B181" s="28"/>
      <c r="C181" s="28"/>
      <c r="D181" s="28"/>
      <c r="E181" s="28"/>
      <c r="F181" s="28"/>
      <c r="G181" s="28"/>
      <c r="H181" s="28"/>
      <c r="I181" s="28"/>
      <c r="J181" s="28"/>
      <c r="K181" s="28"/>
      <c r="L181" s="28"/>
      <c r="M181" s="28"/>
      <c r="N181" s="28"/>
      <c r="O181" s="28"/>
      <c r="P181" s="28"/>
      <c r="Q181" s="7"/>
      <c r="R181" s="22"/>
    </row>
    <row r="182" spans="1:18" s="27" customFormat="1">
      <c r="A182" s="28"/>
      <c r="B182" s="28"/>
      <c r="C182" s="28"/>
      <c r="D182" s="28"/>
      <c r="E182" s="28"/>
      <c r="F182" s="28"/>
      <c r="G182" s="28"/>
      <c r="H182" s="28"/>
      <c r="I182" s="28"/>
      <c r="J182" s="28"/>
      <c r="K182" s="28"/>
      <c r="L182" s="28"/>
      <c r="M182" s="28"/>
      <c r="N182" s="28"/>
      <c r="O182" s="28"/>
      <c r="P182" s="28"/>
      <c r="Q182" s="7"/>
      <c r="R182" s="22"/>
    </row>
    <row r="183" spans="1:18" s="27" customFormat="1">
      <c r="A183" s="28"/>
      <c r="B183" s="28"/>
      <c r="C183" s="28"/>
      <c r="D183" s="28"/>
      <c r="E183" s="28"/>
      <c r="F183" s="28"/>
      <c r="G183" s="28"/>
      <c r="H183" s="28"/>
      <c r="I183" s="28"/>
      <c r="J183" s="28"/>
      <c r="K183" s="28"/>
      <c r="L183" s="28"/>
      <c r="M183" s="28"/>
      <c r="N183" s="28"/>
      <c r="O183" s="28"/>
      <c r="P183" s="28"/>
      <c r="Q183" s="7"/>
      <c r="R183" s="22"/>
    </row>
    <row r="184" spans="1:18" s="27" customFormat="1">
      <c r="A184" s="28"/>
      <c r="B184" s="28"/>
      <c r="C184" s="28"/>
      <c r="D184" s="28"/>
      <c r="E184" s="28"/>
      <c r="F184" s="28"/>
      <c r="G184" s="28"/>
      <c r="H184" s="28"/>
      <c r="I184" s="28"/>
      <c r="J184" s="28"/>
      <c r="K184" s="28"/>
      <c r="L184" s="28"/>
      <c r="M184" s="28"/>
      <c r="N184" s="28"/>
      <c r="O184" s="28"/>
      <c r="P184" s="28"/>
      <c r="Q184" s="7"/>
      <c r="R184" s="22"/>
    </row>
    <row r="185" spans="1:18" s="27" customFormat="1">
      <c r="A185" s="28"/>
      <c r="B185" s="28"/>
      <c r="C185" s="28"/>
      <c r="D185" s="28"/>
      <c r="E185" s="28"/>
      <c r="F185" s="28"/>
      <c r="G185" s="28"/>
      <c r="H185" s="28"/>
      <c r="I185" s="28"/>
      <c r="J185" s="28"/>
      <c r="K185" s="28"/>
      <c r="L185" s="28"/>
      <c r="M185" s="28"/>
      <c r="N185" s="28"/>
      <c r="O185" s="28"/>
      <c r="P185" s="28"/>
      <c r="Q185" s="7"/>
      <c r="R185" s="22"/>
    </row>
    <row r="186" spans="1:18" s="27" customFormat="1">
      <c r="A186" s="28"/>
      <c r="B186" s="28"/>
      <c r="C186" s="28"/>
      <c r="D186" s="28"/>
      <c r="E186" s="28"/>
      <c r="F186" s="28"/>
      <c r="G186" s="28"/>
      <c r="H186" s="28"/>
      <c r="I186" s="28"/>
      <c r="J186" s="28"/>
      <c r="K186" s="28"/>
      <c r="L186" s="28"/>
      <c r="M186" s="28"/>
      <c r="N186" s="28"/>
      <c r="O186" s="28"/>
      <c r="P186" s="28"/>
      <c r="Q186" s="7"/>
      <c r="R186" s="22"/>
    </row>
    <row r="187" spans="1:18" s="27" customFormat="1">
      <c r="A187" s="28"/>
      <c r="B187" s="28"/>
      <c r="C187" s="28"/>
      <c r="D187" s="28"/>
      <c r="E187" s="28"/>
      <c r="F187" s="28"/>
      <c r="G187" s="28"/>
      <c r="H187" s="28"/>
      <c r="I187" s="28"/>
      <c r="J187" s="28"/>
      <c r="K187" s="28"/>
      <c r="L187" s="28"/>
      <c r="M187" s="28"/>
      <c r="N187" s="28"/>
      <c r="O187" s="28"/>
      <c r="P187" s="28"/>
      <c r="Q187" s="7"/>
      <c r="R187" s="22"/>
    </row>
    <row r="188" spans="1:18" s="27" customFormat="1">
      <c r="A188" s="28"/>
      <c r="B188" s="28"/>
      <c r="C188" s="28"/>
      <c r="D188" s="28"/>
      <c r="E188" s="28"/>
      <c r="F188" s="28"/>
      <c r="G188" s="28"/>
      <c r="H188" s="28"/>
      <c r="I188" s="28"/>
      <c r="J188" s="28"/>
      <c r="K188" s="28"/>
      <c r="L188" s="28"/>
      <c r="M188" s="28"/>
      <c r="N188" s="28"/>
      <c r="O188" s="28"/>
      <c r="P188" s="28"/>
      <c r="Q188" s="7"/>
      <c r="R188" s="22"/>
    </row>
    <row r="189" spans="1:18" s="27" customFormat="1">
      <c r="A189" s="28"/>
      <c r="B189" s="28"/>
      <c r="C189" s="28"/>
      <c r="D189" s="28"/>
      <c r="E189" s="28"/>
      <c r="F189" s="28"/>
      <c r="G189" s="28"/>
      <c r="H189" s="28"/>
      <c r="I189" s="28"/>
      <c r="J189" s="28"/>
      <c r="K189" s="28"/>
      <c r="L189" s="28"/>
      <c r="M189" s="28"/>
      <c r="N189" s="28"/>
      <c r="O189" s="28"/>
      <c r="P189" s="28"/>
      <c r="Q189" s="7"/>
      <c r="R189" s="22"/>
    </row>
    <row r="190" spans="1:18" s="27" customFormat="1">
      <c r="A190" s="28"/>
      <c r="B190" s="28"/>
      <c r="C190" s="28"/>
      <c r="D190" s="28"/>
      <c r="E190" s="28"/>
      <c r="F190" s="28"/>
      <c r="G190" s="28"/>
      <c r="H190" s="28"/>
      <c r="I190" s="28"/>
      <c r="J190" s="28"/>
      <c r="K190" s="28"/>
      <c r="L190" s="28"/>
      <c r="M190" s="28"/>
      <c r="N190" s="28"/>
      <c r="O190" s="28"/>
      <c r="P190" s="28"/>
      <c r="Q190" s="7"/>
      <c r="R190" s="22"/>
    </row>
    <row r="191" spans="1:18" s="27" customFormat="1">
      <c r="A191" s="28"/>
      <c r="B191" s="28"/>
      <c r="C191" s="28"/>
      <c r="D191" s="28"/>
      <c r="E191" s="28"/>
      <c r="F191" s="28"/>
      <c r="G191" s="28"/>
      <c r="H191" s="28"/>
      <c r="I191" s="28"/>
      <c r="J191" s="28"/>
      <c r="K191" s="28"/>
      <c r="L191" s="28"/>
      <c r="M191" s="28"/>
      <c r="N191" s="28"/>
      <c r="O191" s="28"/>
      <c r="P191" s="28"/>
      <c r="Q191" s="7"/>
      <c r="R191" s="22"/>
    </row>
    <row r="192" spans="1:18" s="27" customFormat="1">
      <c r="A192" s="28"/>
      <c r="B192" s="28"/>
      <c r="C192" s="28"/>
      <c r="D192" s="28"/>
      <c r="E192" s="28"/>
      <c r="F192" s="28"/>
      <c r="G192" s="28"/>
      <c r="H192" s="28"/>
      <c r="I192" s="28"/>
      <c r="J192" s="28"/>
      <c r="K192" s="28"/>
      <c r="L192" s="28"/>
      <c r="M192" s="28"/>
      <c r="N192" s="28"/>
      <c r="O192" s="28"/>
      <c r="P192" s="28"/>
      <c r="Q192" s="7"/>
      <c r="R192" s="22"/>
    </row>
    <row r="193" spans="1:18" s="27" customFormat="1">
      <c r="A193" s="28"/>
      <c r="B193" s="28"/>
      <c r="C193" s="28"/>
      <c r="D193" s="28"/>
      <c r="E193" s="28"/>
      <c r="F193" s="28"/>
      <c r="G193" s="28"/>
      <c r="H193" s="28"/>
      <c r="I193" s="28"/>
      <c r="J193" s="28"/>
      <c r="K193" s="28"/>
      <c r="L193" s="28"/>
      <c r="M193" s="28"/>
      <c r="N193" s="28"/>
      <c r="O193" s="28"/>
      <c r="P193" s="28"/>
      <c r="Q193" s="7"/>
      <c r="R193" s="22"/>
    </row>
    <row r="194" spans="1:18" s="27" customFormat="1">
      <c r="A194" s="28"/>
      <c r="B194" s="28"/>
      <c r="C194" s="28"/>
      <c r="D194" s="28"/>
      <c r="E194" s="28"/>
      <c r="F194" s="28"/>
      <c r="G194" s="28"/>
      <c r="H194" s="28"/>
      <c r="I194" s="28"/>
      <c r="J194" s="28"/>
      <c r="K194" s="28"/>
      <c r="L194" s="28"/>
      <c r="M194" s="28"/>
      <c r="N194" s="28"/>
      <c r="O194" s="28"/>
      <c r="P194" s="28"/>
      <c r="Q194" s="7"/>
      <c r="R194" s="22"/>
    </row>
    <row r="195" spans="1:18" s="27" customFormat="1">
      <c r="A195" s="28"/>
      <c r="B195" s="28"/>
      <c r="C195" s="28"/>
      <c r="D195" s="28"/>
      <c r="E195" s="28"/>
      <c r="F195" s="28"/>
      <c r="G195" s="28"/>
      <c r="H195" s="28"/>
      <c r="I195" s="28"/>
      <c r="J195" s="28"/>
      <c r="K195" s="28"/>
      <c r="L195" s="28"/>
      <c r="M195" s="28"/>
      <c r="N195" s="28"/>
      <c r="O195" s="28"/>
      <c r="P195" s="28"/>
      <c r="Q195" s="7"/>
      <c r="R195" s="22"/>
    </row>
    <row r="196" spans="1:18" s="27" customFormat="1">
      <c r="A196" s="28"/>
      <c r="B196" s="28"/>
      <c r="C196" s="28"/>
      <c r="D196" s="28"/>
      <c r="E196" s="28"/>
      <c r="F196" s="28"/>
      <c r="G196" s="28"/>
      <c r="H196" s="28"/>
      <c r="I196" s="28"/>
      <c r="J196" s="28"/>
      <c r="K196" s="28"/>
      <c r="L196" s="28"/>
      <c r="M196" s="28"/>
      <c r="N196" s="28"/>
      <c r="O196" s="28"/>
      <c r="P196" s="28"/>
      <c r="Q196" s="7"/>
      <c r="R196" s="22"/>
    </row>
    <row r="197" spans="1:18" s="27" customFormat="1">
      <c r="A197" s="28"/>
      <c r="B197" s="28"/>
      <c r="C197" s="28"/>
      <c r="D197" s="28"/>
      <c r="E197" s="28"/>
      <c r="F197" s="28"/>
      <c r="G197" s="28"/>
      <c r="H197" s="28"/>
      <c r="I197" s="28"/>
      <c r="J197" s="28"/>
      <c r="K197" s="28"/>
      <c r="L197" s="28"/>
      <c r="M197" s="28"/>
      <c r="N197" s="28"/>
      <c r="O197" s="28"/>
      <c r="P197" s="28"/>
      <c r="Q197" s="7"/>
      <c r="R197" s="22"/>
    </row>
    <row r="198" spans="1:18" s="27" customFormat="1">
      <c r="A198" s="28"/>
      <c r="B198" s="28"/>
      <c r="C198" s="28"/>
      <c r="D198" s="28"/>
      <c r="E198" s="28"/>
      <c r="F198" s="28"/>
      <c r="G198" s="28"/>
      <c r="H198" s="28"/>
      <c r="I198" s="28"/>
      <c r="J198" s="28"/>
      <c r="K198" s="28"/>
      <c r="L198" s="28"/>
      <c r="M198" s="28"/>
      <c r="N198" s="28"/>
      <c r="O198" s="28"/>
      <c r="P198" s="28"/>
      <c r="Q198" s="7"/>
      <c r="R198" s="22"/>
    </row>
    <row r="199" spans="1:18" s="27" customFormat="1">
      <c r="A199" s="28"/>
      <c r="B199" s="28"/>
      <c r="C199" s="28"/>
      <c r="D199" s="28"/>
      <c r="E199" s="28"/>
      <c r="F199" s="28"/>
      <c r="G199" s="28"/>
      <c r="H199" s="28"/>
      <c r="I199" s="28"/>
      <c r="J199" s="28"/>
      <c r="K199" s="28"/>
      <c r="L199" s="28"/>
      <c r="M199" s="28"/>
      <c r="N199" s="28"/>
      <c r="O199" s="28"/>
      <c r="P199" s="28"/>
      <c r="Q199" s="7"/>
      <c r="R199" s="22"/>
    </row>
    <row r="200" spans="1:18" s="27" customFormat="1">
      <c r="A200" s="28"/>
      <c r="B200" s="28"/>
      <c r="C200" s="28"/>
      <c r="D200" s="28"/>
      <c r="E200" s="28"/>
      <c r="F200" s="28"/>
      <c r="G200" s="28"/>
      <c r="H200" s="28"/>
      <c r="I200" s="28"/>
      <c r="J200" s="28"/>
      <c r="K200" s="28"/>
      <c r="L200" s="28"/>
      <c r="M200" s="28"/>
      <c r="N200" s="28"/>
      <c r="O200" s="28"/>
      <c r="P200" s="28"/>
      <c r="Q200" s="7"/>
      <c r="R200" s="22"/>
    </row>
    <row r="201" spans="1:18" s="27" customFormat="1">
      <c r="A201" s="28"/>
      <c r="B201" s="28"/>
      <c r="C201" s="28"/>
      <c r="D201" s="28"/>
      <c r="E201" s="28"/>
      <c r="F201" s="28"/>
      <c r="G201" s="28"/>
      <c r="H201" s="28"/>
      <c r="I201" s="28"/>
      <c r="J201" s="28"/>
      <c r="K201" s="28"/>
      <c r="L201" s="28"/>
      <c r="M201" s="28"/>
      <c r="N201" s="28"/>
      <c r="O201" s="28"/>
      <c r="P201" s="28"/>
      <c r="Q201" s="7"/>
      <c r="R201" s="22"/>
    </row>
    <row r="202" spans="1:18" s="27" customFormat="1">
      <c r="A202" s="28"/>
      <c r="B202" s="28"/>
      <c r="C202" s="28"/>
      <c r="D202" s="28"/>
      <c r="E202" s="28"/>
      <c r="F202" s="28"/>
      <c r="G202" s="28"/>
      <c r="H202" s="28"/>
      <c r="I202" s="28"/>
      <c r="J202" s="28"/>
      <c r="K202" s="28"/>
      <c r="L202" s="28"/>
      <c r="M202" s="28"/>
      <c r="N202" s="28"/>
      <c r="O202" s="28"/>
      <c r="P202" s="28"/>
      <c r="Q202" s="7"/>
      <c r="R202" s="22"/>
    </row>
    <row r="203" spans="1:18" s="27" customFormat="1">
      <c r="A203" s="28"/>
      <c r="B203" s="28"/>
      <c r="C203" s="28"/>
      <c r="D203" s="28"/>
      <c r="E203" s="28"/>
      <c r="F203" s="28"/>
      <c r="G203" s="28"/>
      <c r="H203" s="28"/>
      <c r="I203" s="28"/>
      <c r="J203" s="28"/>
      <c r="K203" s="28"/>
      <c r="L203" s="28"/>
      <c r="M203" s="28"/>
      <c r="N203" s="28"/>
      <c r="O203" s="28"/>
      <c r="P203" s="28"/>
      <c r="Q203" s="7"/>
      <c r="R203" s="22"/>
    </row>
    <row r="204" spans="1:18" s="27" customFormat="1">
      <c r="A204" s="28"/>
      <c r="B204" s="28"/>
      <c r="C204" s="28"/>
      <c r="D204" s="28"/>
      <c r="E204" s="28"/>
      <c r="F204" s="28"/>
      <c r="G204" s="28"/>
      <c r="H204" s="28"/>
      <c r="I204" s="28"/>
      <c r="J204" s="28"/>
      <c r="K204" s="28"/>
      <c r="L204" s="28"/>
      <c r="M204" s="28"/>
      <c r="N204" s="28"/>
      <c r="O204" s="28"/>
      <c r="P204" s="28"/>
      <c r="Q204" s="7"/>
      <c r="R204" s="22"/>
    </row>
    <row r="205" spans="1:18" s="27" customFormat="1">
      <c r="A205" s="28"/>
      <c r="B205" s="28"/>
      <c r="C205" s="28"/>
      <c r="D205" s="28"/>
      <c r="E205" s="28"/>
      <c r="F205" s="28"/>
      <c r="G205" s="28"/>
      <c r="H205" s="28"/>
      <c r="I205" s="28"/>
      <c r="J205" s="28"/>
      <c r="K205" s="28"/>
      <c r="L205" s="28"/>
      <c r="M205" s="28"/>
      <c r="N205" s="28"/>
      <c r="O205" s="28"/>
      <c r="P205" s="28"/>
      <c r="Q205" s="7"/>
      <c r="R205" s="22"/>
    </row>
    <row r="206" spans="1:18" s="27" customFormat="1">
      <c r="A206" s="28"/>
      <c r="B206" s="28"/>
      <c r="C206" s="28"/>
      <c r="D206" s="28"/>
      <c r="E206" s="28"/>
      <c r="F206" s="28"/>
      <c r="G206" s="28"/>
      <c r="H206" s="28"/>
      <c r="I206" s="28"/>
      <c r="J206" s="28"/>
      <c r="K206" s="28"/>
      <c r="L206" s="28"/>
      <c r="M206" s="28"/>
      <c r="N206" s="28"/>
      <c r="O206" s="28"/>
      <c r="P206" s="28"/>
      <c r="Q206" s="7"/>
      <c r="R206" s="22"/>
    </row>
    <row r="207" spans="1:18" s="27" customFormat="1">
      <c r="A207" s="28"/>
      <c r="B207" s="28"/>
      <c r="C207" s="28"/>
      <c r="D207" s="28"/>
      <c r="E207" s="28"/>
      <c r="F207" s="28"/>
      <c r="G207" s="28"/>
      <c r="H207" s="28"/>
      <c r="I207" s="28"/>
      <c r="J207" s="28"/>
      <c r="K207" s="28"/>
      <c r="L207" s="28"/>
      <c r="M207" s="28"/>
      <c r="N207" s="28"/>
      <c r="O207" s="28"/>
      <c r="P207" s="28"/>
      <c r="Q207" s="7"/>
      <c r="R207" s="22"/>
    </row>
    <row r="208" spans="1:18" s="27" customFormat="1">
      <c r="A208" s="28"/>
      <c r="B208" s="28"/>
      <c r="C208" s="28"/>
      <c r="D208" s="28"/>
      <c r="E208" s="28"/>
      <c r="F208" s="28"/>
      <c r="G208" s="28"/>
      <c r="H208" s="28"/>
      <c r="I208" s="28"/>
      <c r="J208" s="28"/>
      <c r="K208" s="28"/>
      <c r="L208" s="28"/>
      <c r="M208" s="28"/>
      <c r="N208" s="28"/>
      <c r="O208" s="28"/>
      <c r="P208" s="28"/>
      <c r="Q208" s="7"/>
      <c r="R208" s="22"/>
    </row>
    <row r="209" spans="1:18" s="27" customFormat="1">
      <c r="A209" s="28"/>
      <c r="B209" s="28"/>
      <c r="C209" s="28"/>
      <c r="D209" s="28"/>
      <c r="E209" s="28"/>
      <c r="F209" s="28"/>
      <c r="G209" s="28"/>
      <c r="H209" s="28"/>
      <c r="I209" s="28"/>
      <c r="J209" s="28"/>
      <c r="K209" s="28"/>
      <c r="L209" s="28"/>
      <c r="M209" s="28"/>
      <c r="N209" s="28"/>
      <c r="O209" s="28"/>
      <c r="P209" s="28"/>
      <c r="Q209" s="7"/>
      <c r="R209" s="22"/>
    </row>
    <row r="210" spans="1:18" s="27" customFormat="1">
      <c r="A210" s="28"/>
      <c r="B210" s="28"/>
      <c r="C210" s="28"/>
      <c r="D210" s="28"/>
      <c r="E210" s="28"/>
      <c r="F210" s="28"/>
      <c r="G210" s="28"/>
      <c r="H210" s="28"/>
      <c r="I210" s="28"/>
      <c r="J210" s="28"/>
      <c r="K210" s="28"/>
      <c r="L210" s="28"/>
      <c r="M210" s="28"/>
      <c r="N210" s="28"/>
      <c r="O210" s="28"/>
      <c r="P210" s="28"/>
      <c r="Q210" s="7"/>
      <c r="R210" s="22"/>
    </row>
    <row r="211" spans="1:18" s="27" customFormat="1">
      <c r="A211" s="28"/>
      <c r="B211" s="28"/>
      <c r="C211" s="28"/>
      <c r="D211" s="28"/>
      <c r="E211" s="28"/>
      <c r="F211" s="28"/>
      <c r="G211" s="28"/>
      <c r="H211" s="28"/>
      <c r="I211" s="28"/>
      <c r="J211" s="28"/>
      <c r="K211" s="28"/>
      <c r="L211" s="28"/>
      <c r="M211" s="28"/>
      <c r="N211" s="28"/>
      <c r="O211" s="28"/>
      <c r="P211" s="28"/>
      <c r="Q211" s="7"/>
      <c r="R211" s="22"/>
    </row>
    <row r="212" spans="1:18" s="27" customFormat="1">
      <c r="A212" s="28"/>
      <c r="B212" s="28"/>
      <c r="C212" s="28"/>
      <c r="D212" s="28"/>
      <c r="E212" s="28"/>
      <c r="F212" s="28"/>
      <c r="G212" s="28"/>
      <c r="H212" s="28"/>
      <c r="I212" s="28"/>
      <c r="J212" s="28"/>
      <c r="K212" s="28"/>
      <c r="L212" s="28"/>
      <c r="M212" s="28"/>
      <c r="N212" s="28"/>
      <c r="O212" s="28"/>
      <c r="P212" s="28"/>
      <c r="Q212" s="7"/>
      <c r="R212" s="22"/>
    </row>
    <row r="213" spans="1:18" s="27" customFormat="1">
      <c r="A213" s="28"/>
      <c r="B213" s="28"/>
      <c r="C213" s="28"/>
      <c r="D213" s="28"/>
      <c r="E213" s="28"/>
      <c r="F213" s="28"/>
      <c r="G213" s="28"/>
      <c r="H213" s="28"/>
      <c r="I213" s="28"/>
      <c r="J213" s="28"/>
      <c r="K213" s="28"/>
      <c r="L213" s="28"/>
      <c r="M213" s="28"/>
      <c r="N213" s="28"/>
      <c r="O213" s="28"/>
      <c r="P213" s="28"/>
      <c r="Q213" s="7"/>
      <c r="R213" s="22"/>
    </row>
    <row r="214" spans="1:18" s="27" customFormat="1">
      <c r="A214" s="28"/>
      <c r="B214" s="28"/>
      <c r="C214" s="28"/>
      <c r="D214" s="28"/>
      <c r="E214" s="28"/>
      <c r="F214" s="28"/>
      <c r="G214" s="28"/>
      <c r="H214" s="28"/>
      <c r="I214" s="28"/>
      <c r="J214" s="28"/>
      <c r="K214" s="28"/>
      <c r="L214" s="28"/>
      <c r="M214" s="28"/>
      <c r="N214" s="28"/>
      <c r="O214" s="28"/>
      <c r="P214" s="28"/>
      <c r="Q214" s="7"/>
      <c r="R214" s="22"/>
    </row>
    <row r="215" spans="1:18" s="27" customFormat="1">
      <c r="A215" s="28"/>
      <c r="B215" s="28"/>
      <c r="C215" s="28"/>
      <c r="D215" s="28"/>
      <c r="E215" s="28"/>
      <c r="F215" s="28"/>
      <c r="G215" s="28"/>
      <c r="H215" s="28"/>
      <c r="I215" s="28"/>
      <c r="J215" s="28"/>
      <c r="K215" s="28"/>
      <c r="L215" s="28"/>
      <c r="M215" s="28"/>
      <c r="N215" s="28"/>
      <c r="O215" s="28"/>
      <c r="P215" s="28"/>
      <c r="Q215" s="7"/>
      <c r="R215" s="22"/>
    </row>
    <row r="216" spans="1:18" s="27" customFormat="1">
      <c r="A216" s="28"/>
      <c r="B216" s="28"/>
      <c r="C216" s="28"/>
      <c r="D216" s="28"/>
      <c r="E216" s="28"/>
      <c r="F216" s="28"/>
      <c r="G216" s="28"/>
      <c r="H216" s="28"/>
      <c r="I216" s="28"/>
      <c r="J216" s="28"/>
      <c r="K216" s="28"/>
      <c r="L216" s="28"/>
      <c r="M216" s="28"/>
      <c r="N216" s="28"/>
      <c r="O216" s="28"/>
      <c r="P216" s="28"/>
      <c r="Q216" s="7"/>
      <c r="R216" s="22"/>
    </row>
    <row r="217" spans="1:18" s="27" customFormat="1">
      <c r="A217" s="28"/>
      <c r="B217" s="28"/>
      <c r="C217" s="28"/>
      <c r="D217" s="28"/>
      <c r="E217" s="28"/>
      <c r="F217" s="28"/>
      <c r="G217" s="28"/>
      <c r="H217" s="28"/>
      <c r="I217" s="28"/>
      <c r="J217" s="28"/>
      <c r="K217" s="28"/>
      <c r="L217" s="28"/>
      <c r="M217" s="28"/>
      <c r="N217" s="28"/>
      <c r="O217" s="28"/>
      <c r="P217" s="28"/>
      <c r="Q217" s="7"/>
      <c r="R217" s="22"/>
    </row>
    <row r="218" spans="1:18" s="27" customFormat="1">
      <c r="A218" s="28"/>
      <c r="B218" s="28"/>
      <c r="C218" s="28"/>
      <c r="D218" s="28"/>
      <c r="E218" s="28"/>
      <c r="F218" s="28"/>
      <c r="G218" s="28"/>
      <c r="H218" s="28"/>
      <c r="I218" s="28"/>
      <c r="J218" s="28"/>
      <c r="K218" s="28"/>
      <c r="L218" s="28"/>
      <c r="M218" s="28"/>
      <c r="N218" s="28"/>
      <c r="O218" s="28"/>
      <c r="P218" s="28"/>
      <c r="Q218" s="7"/>
      <c r="R218" s="22"/>
    </row>
    <row r="219" spans="1:18" s="27" customFormat="1">
      <c r="A219" s="28"/>
      <c r="B219" s="28"/>
      <c r="C219" s="28"/>
      <c r="D219" s="28"/>
      <c r="E219" s="28"/>
      <c r="F219" s="28"/>
      <c r="G219" s="28"/>
      <c r="H219" s="28"/>
      <c r="I219" s="28"/>
      <c r="J219" s="28"/>
      <c r="K219" s="28"/>
      <c r="L219" s="28"/>
      <c r="M219" s="28"/>
      <c r="N219" s="28"/>
      <c r="O219" s="28"/>
      <c r="P219" s="28"/>
      <c r="Q219" s="7"/>
      <c r="R219" s="22"/>
    </row>
    <row r="220" spans="1:18" s="27" customFormat="1">
      <c r="A220" s="28"/>
      <c r="B220" s="28"/>
      <c r="C220" s="28"/>
      <c r="D220" s="28"/>
      <c r="E220" s="28"/>
      <c r="F220" s="28"/>
      <c r="G220" s="28"/>
      <c r="H220" s="28"/>
      <c r="I220" s="28"/>
      <c r="J220" s="28"/>
      <c r="K220" s="28"/>
      <c r="L220" s="28"/>
      <c r="M220" s="28"/>
      <c r="N220" s="28"/>
      <c r="O220" s="28"/>
      <c r="P220" s="28"/>
      <c r="Q220" s="7"/>
      <c r="R220" s="22"/>
    </row>
    <row r="221" spans="1:18" s="27" customFormat="1">
      <c r="A221" s="28"/>
      <c r="B221" s="28"/>
      <c r="C221" s="28"/>
      <c r="D221" s="28"/>
      <c r="E221" s="28"/>
      <c r="F221" s="28"/>
      <c r="G221" s="28"/>
      <c r="H221" s="28"/>
      <c r="I221" s="28"/>
      <c r="J221" s="28"/>
      <c r="K221" s="28"/>
      <c r="L221" s="28"/>
      <c r="M221" s="28"/>
      <c r="N221" s="28"/>
      <c r="O221" s="28"/>
      <c r="P221" s="28"/>
      <c r="Q221" s="7"/>
      <c r="R221" s="22"/>
    </row>
    <row r="222" spans="1:18" s="27" customFormat="1">
      <c r="A222" s="28"/>
      <c r="B222" s="28"/>
      <c r="C222" s="28"/>
      <c r="D222" s="28"/>
      <c r="E222" s="28"/>
      <c r="F222" s="28"/>
      <c r="G222" s="28"/>
      <c r="H222" s="28"/>
      <c r="I222" s="28"/>
      <c r="J222" s="28"/>
      <c r="K222" s="28"/>
      <c r="L222" s="28"/>
      <c r="M222" s="28"/>
      <c r="N222" s="28"/>
      <c r="O222" s="28"/>
      <c r="P222" s="28"/>
      <c r="Q222" s="7"/>
      <c r="R222" s="22"/>
    </row>
    <row r="223" spans="1:18" s="27" customFormat="1">
      <c r="A223" s="28"/>
      <c r="B223" s="28"/>
      <c r="C223" s="28"/>
      <c r="D223" s="28"/>
      <c r="E223" s="28"/>
      <c r="F223" s="28"/>
      <c r="G223" s="28"/>
      <c r="H223" s="28"/>
      <c r="I223" s="28"/>
      <c r="J223" s="28"/>
      <c r="K223" s="28"/>
      <c r="L223" s="28"/>
      <c r="M223" s="28"/>
      <c r="N223" s="28"/>
      <c r="O223" s="28"/>
      <c r="P223" s="28"/>
      <c r="Q223" s="7"/>
      <c r="R223" s="22"/>
    </row>
    <row r="224" spans="1:18" s="27" customFormat="1">
      <c r="A224" s="28"/>
      <c r="B224" s="28"/>
      <c r="C224" s="28"/>
      <c r="D224" s="28"/>
      <c r="E224" s="28"/>
      <c r="F224" s="28"/>
      <c r="G224" s="28"/>
      <c r="H224" s="28"/>
      <c r="I224" s="28"/>
      <c r="J224" s="28"/>
      <c r="K224" s="28"/>
      <c r="L224" s="28"/>
      <c r="M224" s="28"/>
      <c r="N224" s="28"/>
      <c r="O224" s="28"/>
      <c r="P224" s="28"/>
      <c r="Q224" s="7"/>
      <c r="R224" s="22"/>
    </row>
    <row r="225" spans="1:18" s="27" customFormat="1">
      <c r="A225" s="28"/>
      <c r="B225" s="28"/>
      <c r="C225" s="28"/>
      <c r="D225" s="28"/>
      <c r="E225" s="28"/>
      <c r="F225" s="28"/>
      <c r="G225" s="28"/>
      <c r="H225" s="28"/>
      <c r="I225" s="28"/>
      <c r="J225" s="28"/>
      <c r="K225" s="28"/>
      <c r="L225" s="28"/>
      <c r="M225" s="28"/>
      <c r="N225" s="28"/>
      <c r="O225" s="28"/>
      <c r="P225" s="28"/>
      <c r="Q225" s="7"/>
      <c r="R225" s="22"/>
    </row>
    <row r="226" spans="1:18" s="27" customFormat="1">
      <c r="A226" s="28"/>
      <c r="B226" s="28"/>
      <c r="C226" s="28"/>
      <c r="D226" s="28"/>
      <c r="E226" s="28"/>
      <c r="F226" s="28"/>
      <c r="G226" s="28"/>
      <c r="H226" s="28"/>
      <c r="I226" s="28"/>
      <c r="J226" s="28"/>
      <c r="K226" s="28"/>
      <c r="L226" s="28"/>
      <c r="M226" s="28"/>
      <c r="N226" s="28"/>
      <c r="O226" s="28"/>
      <c r="P226" s="28"/>
      <c r="Q226" s="7"/>
      <c r="R226" s="22"/>
    </row>
    <row r="227" spans="1:18" s="27" customFormat="1">
      <c r="A227" s="28"/>
      <c r="B227" s="28"/>
      <c r="C227" s="28"/>
      <c r="D227" s="28"/>
      <c r="E227" s="28"/>
      <c r="F227" s="28"/>
      <c r="G227" s="28"/>
      <c r="H227" s="28"/>
      <c r="I227" s="28"/>
      <c r="J227" s="28"/>
      <c r="K227" s="28"/>
      <c r="L227" s="28"/>
      <c r="M227" s="28"/>
      <c r="N227" s="28"/>
      <c r="O227" s="28"/>
      <c r="P227" s="28"/>
      <c r="Q227" s="7"/>
      <c r="R227" s="22"/>
    </row>
    <row r="228" spans="1:18" s="27" customFormat="1">
      <c r="A228" s="28"/>
      <c r="B228" s="28"/>
      <c r="C228" s="28"/>
      <c r="D228" s="28"/>
      <c r="E228" s="28"/>
      <c r="F228" s="28"/>
      <c r="G228" s="28"/>
      <c r="H228" s="28"/>
      <c r="I228" s="28"/>
      <c r="J228" s="28"/>
      <c r="K228" s="28"/>
      <c r="L228" s="28"/>
      <c r="M228" s="28"/>
      <c r="N228" s="28"/>
      <c r="O228" s="28"/>
      <c r="P228" s="28"/>
      <c r="Q228" s="7"/>
      <c r="R228" s="22"/>
    </row>
    <row r="229" spans="1:18" s="27" customFormat="1">
      <c r="A229" s="28"/>
      <c r="B229" s="28"/>
      <c r="C229" s="28"/>
      <c r="D229" s="28"/>
      <c r="E229" s="28"/>
      <c r="F229" s="28"/>
      <c r="G229" s="28"/>
      <c r="H229" s="28"/>
      <c r="I229" s="28"/>
      <c r="J229" s="28"/>
      <c r="K229" s="28"/>
      <c r="L229" s="28"/>
      <c r="M229" s="28"/>
      <c r="N229" s="28"/>
      <c r="O229" s="28"/>
      <c r="P229" s="28"/>
      <c r="Q229" s="7"/>
      <c r="R229" s="22"/>
    </row>
    <row r="230" spans="1:18" s="27" customFormat="1">
      <c r="A230" s="28"/>
      <c r="B230" s="28"/>
      <c r="C230" s="28"/>
      <c r="D230" s="28"/>
      <c r="E230" s="28"/>
      <c r="F230" s="28"/>
      <c r="G230" s="28"/>
      <c r="H230" s="28"/>
      <c r="I230" s="28"/>
      <c r="J230" s="28"/>
      <c r="K230" s="28"/>
      <c r="L230" s="28"/>
      <c r="M230" s="28"/>
      <c r="N230" s="28"/>
      <c r="O230" s="28"/>
      <c r="P230" s="28"/>
      <c r="Q230" s="7"/>
      <c r="R230" s="22"/>
    </row>
    <row r="231" spans="1:18" s="27" customFormat="1">
      <c r="A231" s="28"/>
      <c r="B231" s="28"/>
      <c r="C231" s="28"/>
      <c r="D231" s="28"/>
      <c r="E231" s="28"/>
      <c r="F231" s="28"/>
      <c r="G231" s="28"/>
      <c r="H231" s="28"/>
      <c r="I231" s="28"/>
      <c r="J231" s="28"/>
      <c r="K231" s="28"/>
      <c r="L231" s="28"/>
      <c r="M231" s="28"/>
      <c r="N231" s="28"/>
      <c r="O231" s="28"/>
      <c r="P231" s="28"/>
      <c r="Q231" s="7"/>
      <c r="R231" s="22"/>
    </row>
    <row r="232" spans="1:18" s="27" customFormat="1">
      <c r="A232" s="28"/>
      <c r="B232" s="28"/>
      <c r="C232" s="28"/>
      <c r="D232" s="28"/>
      <c r="E232" s="28"/>
      <c r="F232" s="28"/>
      <c r="G232" s="28"/>
      <c r="H232" s="28"/>
      <c r="I232" s="28"/>
      <c r="J232" s="28"/>
      <c r="K232" s="28"/>
      <c r="L232" s="28"/>
      <c r="M232" s="28"/>
      <c r="N232" s="28"/>
      <c r="O232" s="28"/>
      <c r="P232" s="28"/>
      <c r="Q232" s="7"/>
      <c r="R232" s="22"/>
    </row>
    <row r="233" spans="1:18" s="27" customFormat="1">
      <c r="A233" s="28"/>
      <c r="B233" s="28"/>
      <c r="C233" s="28"/>
      <c r="D233" s="28"/>
      <c r="E233" s="28"/>
      <c r="F233" s="28"/>
      <c r="G233" s="28"/>
      <c r="H233" s="28"/>
      <c r="I233" s="28"/>
      <c r="J233" s="28"/>
      <c r="K233" s="28"/>
      <c r="L233" s="28"/>
      <c r="M233" s="28"/>
      <c r="N233" s="28"/>
      <c r="O233" s="28"/>
      <c r="P233" s="28"/>
      <c r="Q233" s="7"/>
      <c r="R233" s="22"/>
    </row>
    <row r="234" spans="1:18" s="27" customFormat="1">
      <c r="A234" s="28"/>
      <c r="B234" s="28"/>
      <c r="C234" s="28"/>
      <c r="D234" s="28"/>
      <c r="E234" s="28"/>
      <c r="F234" s="28"/>
      <c r="G234" s="28"/>
      <c r="H234" s="28"/>
      <c r="I234" s="28"/>
      <c r="J234" s="28"/>
      <c r="K234" s="28"/>
      <c r="L234" s="28"/>
      <c r="M234" s="28"/>
      <c r="N234" s="28"/>
      <c r="O234" s="28"/>
      <c r="P234" s="28"/>
      <c r="Q234" s="7"/>
      <c r="R234" s="22"/>
    </row>
    <row r="235" spans="1:18" s="27" customFormat="1">
      <c r="A235" s="28"/>
      <c r="B235" s="28"/>
      <c r="C235" s="28"/>
      <c r="D235" s="28"/>
      <c r="E235" s="28"/>
      <c r="F235" s="28"/>
      <c r="G235" s="28"/>
      <c r="H235" s="28"/>
      <c r="I235" s="28"/>
      <c r="J235" s="28"/>
      <c r="K235" s="28"/>
      <c r="L235" s="28"/>
      <c r="M235" s="28"/>
      <c r="N235" s="28"/>
      <c r="O235" s="28"/>
      <c r="P235" s="28"/>
      <c r="Q235" s="7"/>
      <c r="R235" s="22"/>
    </row>
    <row r="236" spans="1:18" s="27" customFormat="1">
      <c r="A236" s="28"/>
      <c r="B236" s="28"/>
      <c r="C236" s="28"/>
      <c r="D236" s="28"/>
      <c r="E236" s="28"/>
      <c r="F236" s="28"/>
      <c r="G236" s="28"/>
      <c r="H236" s="28"/>
      <c r="I236" s="28"/>
      <c r="J236" s="28"/>
      <c r="K236" s="28"/>
      <c r="L236" s="28"/>
      <c r="M236" s="28"/>
      <c r="N236" s="28"/>
      <c r="O236" s="28"/>
      <c r="P236" s="28"/>
      <c r="Q236" s="7"/>
      <c r="R236" s="22"/>
    </row>
    <row r="237" spans="1:18" s="27" customFormat="1">
      <c r="A237" s="28"/>
      <c r="B237" s="28"/>
      <c r="C237" s="28"/>
      <c r="D237" s="28"/>
      <c r="E237" s="28"/>
      <c r="F237" s="28"/>
      <c r="G237" s="28"/>
      <c r="H237" s="28"/>
      <c r="I237" s="28"/>
      <c r="J237" s="28"/>
      <c r="K237" s="28"/>
      <c r="L237" s="28"/>
      <c r="M237" s="28"/>
      <c r="N237" s="28"/>
      <c r="O237" s="28"/>
      <c r="P237" s="28"/>
      <c r="Q237" s="7"/>
      <c r="R237" s="22"/>
    </row>
    <row r="238" spans="1:18" s="27" customFormat="1">
      <c r="A238" s="28"/>
      <c r="B238" s="28"/>
      <c r="C238" s="28"/>
      <c r="D238" s="28"/>
      <c r="E238" s="28"/>
      <c r="F238" s="28"/>
      <c r="G238" s="28"/>
      <c r="H238" s="28"/>
      <c r="I238" s="28"/>
      <c r="J238" s="28"/>
      <c r="K238" s="28"/>
      <c r="L238" s="28"/>
      <c r="M238" s="28"/>
      <c r="N238" s="28"/>
      <c r="O238" s="28"/>
      <c r="P238" s="28"/>
      <c r="Q238" s="7"/>
      <c r="R238" s="22"/>
    </row>
    <row r="239" spans="1:18" s="27" customFormat="1">
      <c r="A239" s="28"/>
      <c r="B239" s="28"/>
      <c r="C239" s="28"/>
      <c r="D239" s="28"/>
      <c r="E239" s="28"/>
      <c r="F239" s="28"/>
      <c r="G239" s="28"/>
      <c r="H239" s="28"/>
      <c r="I239" s="28"/>
      <c r="J239" s="28"/>
      <c r="K239" s="28"/>
      <c r="L239" s="28"/>
      <c r="M239" s="28"/>
      <c r="N239" s="28"/>
      <c r="O239" s="28"/>
      <c r="P239" s="28"/>
      <c r="Q239" s="7"/>
      <c r="R239" s="22"/>
    </row>
    <row r="240" spans="1:18" s="27" customFormat="1">
      <c r="A240" s="28"/>
      <c r="B240" s="28"/>
      <c r="C240" s="28"/>
      <c r="D240" s="28"/>
      <c r="E240" s="28"/>
      <c r="F240" s="28"/>
      <c r="G240" s="28"/>
      <c r="H240" s="28"/>
      <c r="I240" s="28"/>
      <c r="J240" s="28"/>
      <c r="K240" s="28"/>
      <c r="L240" s="28"/>
      <c r="M240" s="28"/>
      <c r="N240" s="28"/>
      <c r="O240" s="28"/>
      <c r="P240" s="28"/>
      <c r="Q240" s="7"/>
      <c r="R240" s="22"/>
    </row>
    <row r="241" spans="1:18" s="27" customFormat="1">
      <c r="A241" s="28"/>
      <c r="B241" s="28"/>
      <c r="C241" s="28"/>
      <c r="D241" s="28"/>
      <c r="E241" s="28"/>
      <c r="F241" s="28"/>
      <c r="G241" s="28"/>
      <c r="H241" s="28"/>
      <c r="I241" s="28"/>
      <c r="J241" s="28"/>
      <c r="K241" s="28"/>
      <c r="L241" s="28"/>
      <c r="M241" s="28"/>
      <c r="N241" s="28"/>
      <c r="O241" s="28"/>
      <c r="P241" s="28"/>
      <c r="Q241" s="7"/>
      <c r="R241" s="22"/>
    </row>
    <row r="242" spans="1:18" s="27" customFormat="1">
      <c r="A242" s="28"/>
      <c r="B242" s="28"/>
      <c r="C242" s="28"/>
      <c r="D242" s="28"/>
      <c r="E242" s="28"/>
      <c r="F242" s="28"/>
      <c r="G242" s="28"/>
      <c r="H242" s="28"/>
      <c r="I242" s="28"/>
      <c r="J242" s="28"/>
      <c r="K242" s="28"/>
      <c r="L242" s="28"/>
      <c r="M242" s="28"/>
      <c r="N242" s="28"/>
      <c r="O242" s="28"/>
      <c r="P242" s="28"/>
      <c r="Q242" s="7"/>
      <c r="R242" s="22"/>
    </row>
    <row r="243" spans="1:18" s="27" customFormat="1">
      <c r="A243" s="28"/>
      <c r="B243" s="28"/>
      <c r="C243" s="28"/>
      <c r="D243" s="28"/>
      <c r="E243" s="28"/>
      <c r="F243" s="28"/>
      <c r="G243" s="28"/>
      <c r="H243" s="28"/>
      <c r="I243" s="28"/>
      <c r="J243" s="28"/>
      <c r="K243" s="28"/>
      <c r="L243" s="28"/>
      <c r="M243" s="28"/>
      <c r="N243" s="28"/>
      <c r="O243" s="28"/>
      <c r="P243" s="28"/>
      <c r="Q243" s="7"/>
      <c r="R243" s="22"/>
    </row>
    <row r="244" spans="1:18" s="27" customFormat="1">
      <c r="A244" s="28"/>
      <c r="B244" s="28"/>
      <c r="C244" s="28"/>
      <c r="D244" s="28"/>
      <c r="E244" s="28"/>
      <c r="F244" s="28"/>
      <c r="G244" s="28"/>
      <c r="H244" s="28"/>
      <c r="I244" s="28"/>
      <c r="J244" s="28"/>
      <c r="K244" s="28"/>
      <c r="L244" s="28"/>
      <c r="M244" s="28"/>
      <c r="N244" s="28"/>
      <c r="O244" s="28"/>
      <c r="P244" s="28"/>
      <c r="Q244" s="7"/>
      <c r="R244" s="22"/>
    </row>
    <row r="245" spans="1:18" s="27" customFormat="1">
      <c r="A245" s="28"/>
      <c r="B245" s="28"/>
      <c r="C245" s="28"/>
      <c r="D245" s="28"/>
      <c r="E245" s="28"/>
      <c r="F245" s="28"/>
      <c r="G245" s="28"/>
      <c r="H245" s="28"/>
      <c r="I245" s="28"/>
      <c r="J245" s="28"/>
      <c r="K245" s="28"/>
      <c r="L245" s="28"/>
      <c r="M245" s="28"/>
      <c r="N245" s="28"/>
      <c r="O245" s="28"/>
      <c r="P245" s="28"/>
      <c r="Q245" s="7"/>
      <c r="R245" s="22"/>
    </row>
    <row r="246" spans="1:18" s="27" customFormat="1">
      <c r="A246" s="28"/>
      <c r="B246" s="28"/>
      <c r="C246" s="28"/>
      <c r="D246" s="28"/>
      <c r="E246" s="28"/>
      <c r="F246" s="28"/>
      <c r="G246" s="28"/>
      <c r="H246" s="28"/>
      <c r="I246" s="28"/>
      <c r="J246" s="28"/>
      <c r="K246" s="28"/>
      <c r="L246" s="28"/>
      <c r="M246" s="28"/>
      <c r="N246" s="28"/>
      <c r="O246" s="28"/>
      <c r="P246" s="28"/>
      <c r="Q246" s="7"/>
      <c r="R246" s="22"/>
    </row>
    <row r="247" spans="1:18" s="27" customFormat="1">
      <c r="A247" s="28"/>
      <c r="B247" s="28"/>
      <c r="C247" s="28"/>
      <c r="D247" s="28"/>
      <c r="E247" s="28"/>
      <c r="F247" s="28"/>
      <c r="G247" s="28"/>
      <c r="H247" s="28"/>
      <c r="I247" s="28"/>
      <c r="J247" s="28"/>
      <c r="K247" s="28"/>
      <c r="L247" s="28"/>
      <c r="M247" s="28"/>
      <c r="N247" s="28"/>
      <c r="O247" s="28"/>
      <c r="P247" s="28"/>
      <c r="Q247" s="7"/>
      <c r="R247" s="22"/>
    </row>
    <row r="248" spans="1:18" s="27" customFormat="1">
      <c r="A248" s="28"/>
      <c r="B248" s="28"/>
      <c r="C248" s="28"/>
      <c r="D248" s="28"/>
      <c r="E248" s="28"/>
      <c r="F248" s="28"/>
      <c r="G248" s="28"/>
      <c r="H248" s="28"/>
      <c r="I248" s="28"/>
      <c r="J248" s="28"/>
      <c r="K248" s="28"/>
      <c r="L248" s="28"/>
      <c r="M248" s="28"/>
      <c r="N248" s="28"/>
      <c r="O248" s="28"/>
      <c r="P248" s="28"/>
      <c r="Q248" s="7"/>
      <c r="R248" s="22"/>
    </row>
    <row r="249" spans="1:18" s="27" customFormat="1">
      <c r="A249" s="28"/>
      <c r="B249" s="28"/>
      <c r="C249" s="28"/>
      <c r="D249" s="28"/>
      <c r="E249" s="28"/>
      <c r="F249" s="28"/>
      <c r="G249" s="28"/>
      <c r="H249" s="28"/>
      <c r="I249" s="28"/>
      <c r="J249" s="28"/>
      <c r="K249" s="28"/>
      <c r="L249" s="28"/>
      <c r="M249" s="28"/>
      <c r="N249" s="28"/>
      <c r="O249" s="28"/>
      <c r="P249" s="28"/>
      <c r="Q249" s="7"/>
      <c r="R249" s="22"/>
    </row>
    <row r="250" spans="1:18" s="27" customFormat="1">
      <c r="A250" s="28"/>
      <c r="B250" s="28"/>
      <c r="C250" s="28"/>
      <c r="D250" s="28"/>
      <c r="E250" s="28"/>
      <c r="F250" s="28"/>
      <c r="G250" s="28"/>
      <c r="H250" s="28"/>
      <c r="I250" s="28"/>
      <c r="J250" s="28"/>
      <c r="K250" s="28"/>
      <c r="L250" s="28"/>
      <c r="M250" s="28"/>
      <c r="N250" s="28"/>
      <c r="O250" s="28"/>
      <c r="P250" s="28"/>
      <c r="Q250" s="7"/>
      <c r="R250" s="22"/>
    </row>
    <row r="251" spans="1:18" s="27" customFormat="1">
      <c r="A251" s="28"/>
      <c r="B251" s="28"/>
      <c r="C251" s="28"/>
      <c r="D251" s="28"/>
      <c r="E251" s="28"/>
      <c r="F251" s="28"/>
      <c r="G251" s="28"/>
      <c r="H251" s="28"/>
      <c r="I251" s="28"/>
      <c r="J251" s="28"/>
      <c r="K251" s="28"/>
      <c r="L251" s="28"/>
      <c r="M251" s="28"/>
      <c r="N251" s="28"/>
      <c r="O251" s="28"/>
      <c r="P251" s="28"/>
      <c r="Q251" s="7"/>
      <c r="R251" s="22"/>
    </row>
    <row r="252" spans="1:18" s="27" customFormat="1">
      <c r="A252" s="28"/>
      <c r="B252" s="28"/>
      <c r="C252" s="28"/>
      <c r="D252" s="28"/>
      <c r="E252" s="28"/>
      <c r="F252" s="28"/>
      <c r="G252" s="28"/>
      <c r="H252" s="28"/>
      <c r="I252" s="28"/>
      <c r="J252" s="28"/>
      <c r="K252" s="28"/>
      <c r="L252" s="28"/>
      <c r="M252" s="28"/>
      <c r="N252" s="28"/>
      <c r="O252" s="28"/>
      <c r="P252" s="28"/>
      <c r="Q252" s="7"/>
      <c r="R252" s="22"/>
    </row>
    <row r="253" spans="1:18" s="27" customFormat="1">
      <c r="A253" s="28"/>
      <c r="B253" s="28"/>
      <c r="C253" s="28"/>
      <c r="D253" s="28"/>
      <c r="E253" s="28"/>
      <c r="F253" s="28"/>
      <c r="G253" s="28"/>
      <c r="H253" s="28"/>
      <c r="I253" s="28"/>
      <c r="J253" s="28"/>
      <c r="K253" s="28"/>
      <c r="L253" s="28"/>
      <c r="M253" s="28"/>
      <c r="N253" s="28"/>
      <c r="O253" s="28"/>
      <c r="P253" s="28"/>
      <c r="Q253" s="7"/>
      <c r="R253" s="22"/>
    </row>
    <row r="254" spans="1:18" s="27" customFormat="1">
      <c r="A254" s="28"/>
      <c r="B254" s="28"/>
      <c r="C254" s="28"/>
      <c r="D254" s="28"/>
      <c r="E254" s="28"/>
      <c r="F254" s="28"/>
      <c r="G254" s="28"/>
      <c r="H254" s="28"/>
      <c r="I254" s="28"/>
      <c r="J254" s="28"/>
      <c r="K254" s="28"/>
      <c r="L254" s="28"/>
      <c r="M254" s="28"/>
      <c r="N254" s="28"/>
      <c r="O254" s="28"/>
      <c r="P254" s="28"/>
      <c r="Q254" s="7"/>
      <c r="R254" s="22"/>
    </row>
    <row r="255" spans="1:18" s="27" customFormat="1">
      <c r="A255" s="28"/>
      <c r="B255" s="28"/>
      <c r="C255" s="28"/>
      <c r="D255" s="28"/>
      <c r="E255" s="28"/>
      <c r="F255" s="28"/>
      <c r="G255" s="28"/>
      <c r="H255" s="28"/>
      <c r="I255" s="28"/>
      <c r="J255" s="28"/>
      <c r="K255" s="28"/>
      <c r="L255" s="28"/>
      <c r="M255" s="28"/>
      <c r="N255" s="28"/>
      <c r="O255" s="28"/>
      <c r="P255" s="28"/>
      <c r="Q255" s="7"/>
      <c r="R255" s="22"/>
    </row>
    <row r="256" spans="1:18" s="27" customFormat="1">
      <c r="A256" s="28"/>
      <c r="B256" s="28"/>
      <c r="C256" s="28"/>
      <c r="D256" s="28"/>
      <c r="E256" s="28"/>
      <c r="F256" s="28"/>
      <c r="G256" s="28"/>
      <c r="H256" s="28"/>
      <c r="I256" s="28"/>
      <c r="J256" s="28"/>
      <c r="K256" s="28"/>
      <c r="L256" s="28"/>
      <c r="M256" s="28"/>
      <c r="N256" s="28"/>
      <c r="O256" s="28"/>
      <c r="P256" s="28"/>
      <c r="Q256" s="7"/>
      <c r="R256" s="22"/>
    </row>
    <row r="257" spans="1:18" s="27" customFormat="1">
      <c r="A257" s="28"/>
      <c r="B257" s="28"/>
      <c r="C257" s="28"/>
      <c r="D257" s="28"/>
      <c r="E257" s="28"/>
      <c r="F257" s="28"/>
      <c r="G257" s="28"/>
      <c r="H257" s="28"/>
      <c r="I257" s="28"/>
      <c r="J257" s="28"/>
      <c r="K257" s="28"/>
      <c r="L257" s="28"/>
      <c r="M257" s="28"/>
      <c r="N257" s="28"/>
      <c r="O257" s="28"/>
      <c r="P257" s="28"/>
      <c r="Q257" s="7"/>
      <c r="R257" s="22"/>
    </row>
    <row r="258" spans="1:18" s="27" customFormat="1">
      <c r="A258" s="28"/>
      <c r="B258" s="28"/>
      <c r="C258" s="28"/>
      <c r="D258" s="28"/>
      <c r="E258" s="28"/>
      <c r="F258" s="28"/>
      <c r="G258" s="28"/>
      <c r="H258" s="28"/>
      <c r="I258" s="28"/>
      <c r="J258" s="28"/>
      <c r="K258" s="28"/>
      <c r="L258" s="28"/>
      <c r="M258" s="28"/>
      <c r="N258" s="28"/>
      <c r="O258" s="28"/>
      <c r="P258" s="28"/>
      <c r="Q258" s="7"/>
      <c r="R258" s="22"/>
    </row>
    <row r="259" spans="1:18" s="27" customFormat="1">
      <c r="A259" s="28"/>
      <c r="B259" s="28"/>
      <c r="C259" s="28"/>
      <c r="D259" s="28"/>
      <c r="E259" s="28"/>
      <c r="F259" s="28"/>
      <c r="G259" s="28"/>
      <c r="H259" s="28"/>
      <c r="I259" s="28"/>
      <c r="J259" s="28"/>
      <c r="K259" s="28"/>
      <c r="L259" s="28"/>
      <c r="M259" s="28"/>
      <c r="N259" s="28"/>
      <c r="O259" s="28"/>
      <c r="P259" s="28"/>
      <c r="Q259" s="7"/>
      <c r="R259" s="22"/>
    </row>
    <row r="260" spans="1:18" s="27" customFormat="1">
      <c r="A260" s="28"/>
      <c r="B260" s="28"/>
      <c r="C260" s="28"/>
      <c r="D260" s="28"/>
      <c r="E260" s="28"/>
      <c r="F260" s="28"/>
      <c r="G260" s="28"/>
      <c r="H260" s="28"/>
      <c r="I260" s="28"/>
      <c r="J260" s="28"/>
      <c r="K260" s="28"/>
      <c r="L260" s="28"/>
      <c r="M260" s="28"/>
      <c r="N260" s="28"/>
      <c r="O260" s="28"/>
      <c r="P260" s="28"/>
      <c r="Q260" s="7"/>
      <c r="R260" s="22"/>
    </row>
    <row r="261" spans="1:18" s="27" customFormat="1">
      <c r="A261" s="28"/>
      <c r="B261" s="28"/>
      <c r="C261" s="28"/>
      <c r="D261" s="28"/>
      <c r="E261" s="28"/>
      <c r="F261" s="28"/>
      <c r="G261" s="28"/>
      <c r="H261" s="28"/>
      <c r="I261" s="28"/>
      <c r="J261" s="28"/>
      <c r="K261" s="28"/>
      <c r="L261" s="28"/>
      <c r="M261" s="28"/>
      <c r="N261" s="28"/>
      <c r="O261" s="28"/>
      <c r="P261" s="28"/>
      <c r="Q261" s="7"/>
      <c r="R261" s="22"/>
    </row>
    <row r="262" spans="1:18" s="27" customFormat="1">
      <c r="A262" s="28"/>
      <c r="B262" s="28"/>
      <c r="C262" s="28"/>
      <c r="D262" s="28"/>
      <c r="E262" s="28"/>
      <c r="F262" s="28"/>
      <c r="G262" s="28"/>
      <c r="H262" s="28"/>
      <c r="I262" s="28"/>
      <c r="J262" s="28"/>
      <c r="K262" s="28"/>
      <c r="L262" s="28"/>
      <c r="M262" s="28"/>
      <c r="N262" s="28"/>
      <c r="O262" s="28"/>
      <c r="P262" s="28"/>
      <c r="Q262" s="7"/>
      <c r="R262" s="22"/>
    </row>
    <row r="263" spans="1:18" s="27" customFormat="1">
      <c r="A263" s="28"/>
      <c r="B263" s="28"/>
      <c r="C263" s="28"/>
      <c r="D263" s="28"/>
      <c r="E263" s="28"/>
      <c r="F263" s="28"/>
      <c r="G263" s="28"/>
      <c r="H263" s="28"/>
      <c r="I263" s="28"/>
      <c r="J263" s="28"/>
      <c r="K263" s="28"/>
      <c r="L263" s="28"/>
      <c r="M263" s="28"/>
      <c r="N263" s="28"/>
      <c r="O263" s="28"/>
      <c r="P263" s="28"/>
      <c r="Q263" s="7"/>
      <c r="R263" s="22"/>
    </row>
    <row r="264" spans="1:18" s="27" customFormat="1">
      <c r="A264" s="28"/>
      <c r="B264" s="28"/>
      <c r="C264" s="28"/>
      <c r="D264" s="28"/>
      <c r="E264" s="28"/>
      <c r="F264" s="28"/>
      <c r="G264" s="28"/>
      <c r="H264" s="28"/>
      <c r="I264" s="28"/>
      <c r="J264" s="28"/>
      <c r="K264" s="28"/>
      <c r="L264" s="28"/>
      <c r="M264" s="28"/>
      <c r="N264" s="28"/>
      <c r="O264" s="28"/>
      <c r="P264" s="28"/>
      <c r="Q264" s="7"/>
      <c r="R264" s="22"/>
    </row>
    <row r="265" spans="1:18" s="27" customFormat="1">
      <c r="A265" s="28"/>
      <c r="B265" s="28"/>
      <c r="C265" s="28"/>
      <c r="D265" s="28"/>
      <c r="E265" s="28"/>
      <c r="F265" s="28"/>
      <c r="G265" s="28"/>
      <c r="H265" s="28"/>
      <c r="I265" s="28"/>
      <c r="J265" s="28"/>
      <c r="K265" s="28"/>
      <c r="L265" s="28"/>
      <c r="M265" s="28"/>
      <c r="N265" s="28"/>
      <c r="O265" s="28"/>
      <c r="P265" s="28"/>
      <c r="Q265" s="7"/>
      <c r="R265" s="22"/>
    </row>
    <row r="266" spans="1:18" s="27" customFormat="1">
      <c r="A266" s="28"/>
      <c r="B266" s="28"/>
      <c r="C266" s="28"/>
      <c r="D266" s="28"/>
      <c r="E266" s="28"/>
      <c r="F266" s="28"/>
      <c r="G266" s="28"/>
      <c r="H266" s="28"/>
      <c r="I266" s="28"/>
      <c r="J266" s="28"/>
      <c r="K266" s="28"/>
      <c r="L266" s="28"/>
      <c r="M266" s="28"/>
      <c r="N266" s="28"/>
      <c r="O266" s="28"/>
      <c r="P266" s="28"/>
      <c r="Q266" s="7"/>
      <c r="R266" s="22"/>
    </row>
    <row r="267" spans="1:18" s="27" customFormat="1">
      <c r="A267" s="28"/>
      <c r="B267" s="28"/>
      <c r="C267" s="28"/>
      <c r="D267" s="28"/>
      <c r="E267" s="28"/>
      <c r="F267" s="28"/>
      <c r="G267" s="28"/>
      <c r="H267" s="28"/>
      <c r="I267" s="28"/>
      <c r="J267" s="28"/>
      <c r="K267" s="28"/>
      <c r="L267" s="28"/>
      <c r="M267" s="28"/>
      <c r="N267" s="28"/>
      <c r="O267" s="28"/>
      <c r="P267" s="28"/>
      <c r="Q267" s="7"/>
      <c r="R267" s="22"/>
    </row>
    <row r="268" spans="1:18" s="27" customFormat="1">
      <c r="A268" s="28"/>
      <c r="B268" s="28"/>
      <c r="C268" s="28"/>
      <c r="D268" s="28"/>
      <c r="E268" s="28"/>
      <c r="F268" s="28"/>
      <c r="G268" s="28"/>
      <c r="H268" s="28"/>
      <c r="I268" s="28"/>
      <c r="J268" s="28"/>
      <c r="K268" s="28"/>
      <c r="L268" s="28"/>
      <c r="M268" s="28"/>
      <c r="N268" s="28"/>
      <c r="O268" s="28"/>
      <c r="P268" s="28"/>
      <c r="Q268" s="7"/>
      <c r="R268" s="22"/>
    </row>
    <row r="269" spans="1:18" s="27" customFormat="1">
      <c r="A269" s="28"/>
      <c r="B269" s="28"/>
      <c r="C269" s="28"/>
      <c r="D269" s="28"/>
      <c r="E269" s="28"/>
      <c r="F269" s="28"/>
      <c r="G269" s="28"/>
      <c r="H269" s="28"/>
      <c r="I269" s="28"/>
      <c r="J269" s="28"/>
      <c r="K269" s="28"/>
      <c r="L269" s="28"/>
      <c r="M269" s="28"/>
      <c r="N269" s="28"/>
      <c r="O269" s="28"/>
      <c r="P269" s="28"/>
      <c r="Q269" s="7"/>
      <c r="R269" s="22"/>
    </row>
    <row r="270" spans="1:18" s="27" customFormat="1">
      <c r="A270" s="28"/>
      <c r="B270" s="28"/>
      <c r="C270" s="28"/>
      <c r="D270" s="28"/>
      <c r="E270" s="28"/>
      <c r="F270" s="28"/>
      <c r="G270" s="28"/>
      <c r="H270" s="28"/>
      <c r="I270" s="28"/>
      <c r="J270" s="28"/>
      <c r="K270" s="28"/>
      <c r="L270" s="28"/>
      <c r="M270" s="28"/>
      <c r="N270" s="28"/>
      <c r="O270" s="28"/>
      <c r="P270" s="28"/>
      <c r="Q270" s="7"/>
      <c r="R270" s="22"/>
    </row>
    <row r="271" spans="1:18" s="27" customFormat="1">
      <c r="A271" s="28"/>
      <c r="B271" s="28"/>
      <c r="C271" s="28"/>
      <c r="D271" s="28"/>
      <c r="E271" s="28"/>
      <c r="F271" s="28"/>
      <c r="G271" s="28"/>
      <c r="H271" s="28"/>
      <c r="I271" s="28"/>
      <c r="J271" s="28"/>
      <c r="K271" s="28"/>
      <c r="L271" s="28"/>
      <c r="M271" s="28"/>
      <c r="N271" s="28"/>
      <c r="O271" s="28"/>
      <c r="P271" s="28"/>
      <c r="Q271" s="7"/>
      <c r="R271" s="22"/>
    </row>
    <row r="272" spans="1:18" s="27" customFormat="1">
      <c r="A272" s="28"/>
      <c r="B272" s="28"/>
      <c r="C272" s="28"/>
      <c r="D272" s="28"/>
      <c r="E272" s="28"/>
      <c r="F272" s="28"/>
      <c r="G272" s="28"/>
      <c r="H272" s="28"/>
      <c r="I272" s="28"/>
      <c r="J272" s="28"/>
      <c r="K272" s="28"/>
      <c r="L272" s="28"/>
      <c r="M272" s="28"/>
      <c r="N272" s="28"/>
      <c r="O272" s="28"/>
      <c r="P272" s="28"/>
      <c r="Q272" s="7"/>
      <c r="R272" s="22"/>
    </row>
    <row r="273" spans="1:18" s="27" customFormat="1">
      <c r="A273" s="28"/>
      <c r="B273" s="28"/>
      <c r="C273" s="28"/>
      <c r="D273" s="28"/>
      <c r="E273" s="28"/>
      <c r="F273" s="28"/>
      <c r="G273" s="28"/>
      <c r="H273" s="28"/>
      <c r="I273" s="28"/>
      <c r="J273" s="28"/>
      <c r="K273" s="28"/>
      <c r="L273" s="28"/>
      <c r="M273" s="28"/>
      <c r="N273" s="28"/>
      <c r="O273" s="28"/>
      <c r="P273" s="28"/>
      <c r="Q273" s="7"/>
      <c r="R273" s="22"/>
    </row>
    <row r="274" spans="1:18" s="27" customFormat="1">
      <c r="A274" s="28"/>
      <c r="B274" s="28"/>
      <c r="C274" s="28"/>
      <c r="D274" s="28"/>
      <c r="E274" s="28"/>
      <c r="F274" s="28"/>
      <c r="G274" s="28"/>
      <c r="H274" s="28"/>
      <c r="I274" s="28"/>
      <c r="J274" s="28"/>
      <c r="K274" s="28"/>
      <c r="L274" s="28"/>
      <c r="M274" s="28"/>
      <c r="N274" s="28"/>
      <c r="O274" s="28"/>
      <c r="P274" s="28"/>
      <c r="Q274" s="7"/>
      <c r="R274" s="22"/>
    </row>
    <row r="275" spans="1:18" s="27" customFormat="1">
      <c r="A275" s="28"/>
      <c r="B275" s="28"/>
      <c r="C275" s="28"/>
      <c r="D275" s="28"/>
      <c r="E275" s="28"/>
      <c r="F275" s="28"/>
      <c r="G275" s="28"/>
      <c r="H275" s="28"/>
      <c r="I275" s="28"/>
      <c r="J275" s="28"/>
      <c r="K275" s="28"/>
      <c r="L275" s="28"/>
      <c r="M275" s="28"/>
      <c r="N275" s="28"/>
      <c r="O275" s="28"/>
      <c r="P275" s="28"/>
      <c r="Q275" s="7"/>
      <c r="R275" s="22"/>
    </row>
    <row r="276" spans="1:18" s="27" customFormat="1">
      <c r="A276" s="28"/>
      <c r="B276" s="28"/>
      <c r="C276" s="28"/>
      <c r="D276" s="28"/>
      <c r="E276" s="28"/>
      <c r="F276" s="28"/>
      <c r="G276" s="28"/>
      <c r="H276" s="28"/>
      <c r="I276" s="28"/>
      <c r="J276" s="28"/>
      <c r="K276" s="28"/>
      <c r="L276" s="28"/>
      <c r="M276" s="28"/>
      <c r="N276" s="28"/>
      <c r="O276" s="28"/>
      <c r="P276" s="28"/>
      <c r="Q276" s="7"/>
      <c r="R276" s="22"/>
    </row>
    <row r="277" spans="1:18" s="27" customFormat="1">
      <c r="A277" s="28"/>
      <c r="B277" s="28"/>
      <c r="C277" s="28"/>
      <c r="D277" s="28"/>
      <c r="E277" s="28"/>
      <c r="F277" s="28"/>
      <c r="G277" s="28"/>
      <c r="H277" s="28"/>
      <c r="I277" s="28"/>
      <c r="J277" s="28"/>
      <c r="K277" s="28"/>
      <c r="L277" s="28"/>
      <c r="M277" s="28"/>
      <c r="N277" s="28"/>
      <c r="O277" s="28"/>
      <c r="P277" s="28"/>
      <c r="Q277" s="7"/>
      <c r="R277" s="22"/>
    </row>
    <row r="278" spans="1:18" s="27" customFormat="1">
      <c r="A278" s="28"/>
      <c r="B278" s="28"/>
      <c r="C278" s="28"/>
      <c r="D278" s="28"/>
      <c r="E278" s="28"/>
      <c r="F278" s="28"/>
      <c r="G278" s="28"/>
      <c r="H278" s="28"/>
      <c r="I278" s="28"/>
      <c r="J278" s="28"/>
      <c r="K278" s="28"/>
      <c r="L278" s="28"/>
      <c r="M278" s="28"/>
      <c r="N278" s="28"/>
      <c r="O278" s="28"/>
      <c r="P278" s="28"/>
      <c r="Q278" s="7"/>
      <c r="R278" s="22"/>
    </row>
    <row r="279" spans="1:18" s="27" customFormat="1">
      <c r="A279" s="28"/>
      <c r="B279" s="28"/>
      <c r="C279" s="28"/>
      <c r="D279" s="28"/>
      <c r="E279" s="28"/>
      <c r="F279" s="28"/>
      <c r="G279" s="28"/>
      <c r="H279" s="28"/>
      <c r="I279" s="28"/>
      <c r="J279" s="28"/>
      <c r="K279" s="28"/>
      <c r="L279" s="28"/>
      <c r="M279" s="28"/>
      <c r="N279" s="28"/>
      <c r="O279" s="28"/>
      <c r="P279" s="28"/>
      <c r="Q279" s="7"/>
      <c r="R279" s="22"/>
    </row>
    <row r="280" spans="1:18" s="27" customFormat="1">
      <c r="A280" s="28"/>
      <c r="B280" s="28"/>
      <c r="C280" s="28"/>
      <c r="D280" s="28"/>
      <c r="E280" s="28"/>
      <c r="F280" s="28"/>
      <c r="G280" s="28"/>
      <c r="H280" s="28"/>
      <c r="I280" s="28"/>
      <c r="J280" s="28"/>
      <c r="K280" s="28"/>
      <c r="L280" s="28"/>
      <c r="M280" s="28"/>
      <c r="N280" s="28"/>
      <c r="O280" s="28"/>
      <c r="P280" s="28"/>
      <c r="Q280" s="7"/>
      <c r="R280" s="22"/>
    </row>
    <row r="281" spans="1:18" s="27" customFormat="1">
      <c r="A281" s="28"/>
      <c r="B281" s="28"/>
      <c r="C281" s="28"/>
      <c r="D281" s="28"/>
      <c r="E281" s="28"/>
      <c r="F281" s="28"/>
      <c r="G281" s="28"/>
      <c r="H281" s="28"/>
      <c r="I281" s="28"/>
      <c r="J281" s="28"/>
      <c r="K281" s="28"/>
      <c r="L281" s="28"/>
      <c r="M281" s="28"/>
      <c r="N281" s="28"/>
      <c r="O281" s="28"/>
      <c r="P281" s="28"/>
      <c r="Q281" s="7"/>
      <c r="R281" s="22"/>
    </row>
    <row r="282" spans="1:18" s="27" customFormat="1">
      <c r="A282" s="28"/>
      <c r="B282" s="28"/>
      <c r="C282" s="28"/>
      <c r="D282" s="28"/>
      <c r="E282" s="28"/>
      <c r="F282" s="28"/>
      <c r="G282" s="28"/>
      <c r="H282" s="28"/>
      <c r="I282" s="28"/>
      <c r="J282" s="28"/>
      <c r="K282" s="28"/>
      <c r="L282" s="28"/>
      <c r="M282" s="28"/>
      <c r="N282" s="28"/>
      <c r="O282" s="28"/>
      <c r="P282" s="28"/>
      <c r="Q282" s="7"/>
      <c r="R282" s="22"/>
    </row>
    <row r="283" spans="1:18" s="27" customFormat="1">
      <c r="A283" s="28"/>
      <c r="B283" s="28"/>
      <c r="C283" s="28"/>
      <c r="D283" s="28"/>
      <c r="E283" s="28"/>
      <c r="F283" s="28"/>
      <c r="G283" s="28"/>
      <c r="H283" s="28"/>
      <c r="I283" s="28"/>
      <c r="J283" s="28"/>
      <c r="K283" s="28"/>
      <c r="L283" s="28"/>
      <c r="M283" s="28"/>
      <c r="N283" s="28"/>
      <c r="O283" s="28"/>
      <c r="P283" s="28"/>
      <c r="Q283" s="7"/>
      <c r="R283" s="22"/>
    </row>
    <row r="284" spans="1:18" s="27" customFormat="1">
      <c r="A284" s="28"/>
      <c r="B284" s="28"/>
      <c r="C284" s="28"/>
      <c r="D284" s="28"/>
      <c r="E284" s="28"/>
      <c r="F284" s="28"/>
      <c r="G284" s="28"/>
      <c r="H284" s="28"/>
      <c r="I284" s="28"/>
      <c r="J284" s="28"/>
      <c r="K284" s="28"/>
      <c r="L284" s="28"/>
      <c r="M284" s="28"/>
      <c r="N284" s="28"/>
      <c r="O284" s="28"/>
      <c r="P284" s="28"/>
      <c r="Q284" s="7"/>
      <c r="R284" s="22"/>
    </row>
    <row r="285" spans="1:18" s="27" customFormat="1">
      <c r="A285" s="28"/>
      <c r="B285" s="28"/>
      <c r="C285" s="28"/>
      <c r="D285" s="28"/>
      <c r="E285" s="28"/>
      <c r="F285" s="28"/>
      <c r="G285" s="28"/>
      <c r="H285" s="28"/>
      <c r="I285" s="28"/>
      <c r="J285" s="28"/>
      <c r="K285" s="28"/>
      <c r="L285" s="28"/>
      <c r="M285" s="28"/>
      <c r="N285" s="28"/>
      <c r="O285" s="28"/>
      <c r="P285" s="28"/>
      <c r="Q285" s="7"/>
      <c r="R285" s="22"/>
    </row>
    <row r="286" spans="1:18" s="27" customFormat="1">
      <c r="A286" s="28"/>
      <c r="B286" s="28"/>
      <c r="C286" s="28"/>
      <c r="D286" s="28"/>
      <c r="E286" s="28"/>
      <c r="F286" s="28"/>
      <c r="G286" s="28"/>
      <c r="H286" s="28"/>
      <c r="I286" s="28"/>
      <c r="J286" s="28"/>
      <c r="K286" s="28"/>
      <c r="L286" s="28"/>
      <c r="M286" s="28"/>
      <c r="N286" s="28"/>
      <c r="O286" s="28"/>
      <c r="P286" s="28"/>
      <c r="Q286" s="7"/>
      <c r="R286" s="22"/>
    </row>
    <row r="287" spans="1:18" s="27" customFormat="1">
      <c r="A287" s="28"/>
      <c r="B287" s="28"/>
      <c r="C287" s="28"/>
      <c r="D287" s="28"/>
      <c r="E287" s="28"/>
      <c r="F287" s="28"/>
      <c r="G287" s="28"/>
      <c r="H287" s="28"/>
      <c r="I287" s="28"/>
      <c r="J287" s="28"/>
      <c r="K287" s="28"/>
      <c r="L287" s="28"/>
      <c r="M287" s="28"/>
      <c r="N287" s="28"/>
      <c r="O287" s="28"/>
      <c r="P287" s="28"/>
      <c r="Q287" s="7"/>
      <c r="R287" s="22"/>
    </row>
    <row r="288" spans="1:18" s="27" customFormat="1">
      <c r="A288" s="28"/>
      <c r="B288" s="28"/>
      <c r="C288" s="28"/>
      <c r="D288" s="28"/>
      <c r="E288" s="28"/>
      <c r="F288" s="28"/>
      <c r="G288" s="28"/>
      <c r="H288" s="28"/>
      <c r="I288" s="28"/>
      <c r="J288" s="28"/>
      <c r="K288" s="28"/>
      <c r="L288" s="28"/>
      <c r="M288" s="28"/>
      <c r="N288" s="28"/>
      <c r="O288" s="28"/>
      <c r="P288" s="28"/>
      <c r="Q288" s="7"/>
      <c r="R288" s="22"/>
    </row>
    <row r="289" spans="1:18" s="27" customFormat="1">
      <c r="A289" s="28"/>
      <c r="B289" s="28"/>
      <c r="C289" s="28"/>
      <c r="D289" s="28"/>
      <c r="E289" s="28"/>
      <c r="F289" s="28"/>
      <c r="G289" s="28"/>
      <c r="H289" s="28"/>
      <c r="I289" s="28"/>
      <c r="J289" s="28"/>
      <c r="K289" s="28"/>
      <c r="L289" s="28"/>
      <c r="M289" s="28"/>
      <c r="N289" s="28"/>
      <c r="O289" s="28"/>
      <c r="P289" s="28"/>
      <c r="Q289" s="7"/>
      <c r="R289" s="22"/>
    </row>
    <row r="290" spans="1:18" s="27" customFormat="1">
      <c r="A290" s="28"/>
      <c r="B290" s="28"/>
      <c r="C290" s="28"/>
      <c r="D290" s="28"/>
      <c r="E290" s="28"/>
      <c r="F290" s="28"/>
      <c r="G290" s="28"/>
      <c r="H290" s="28"/>
      <c r="I290" s="28"/>
      <c r="J290" s="28"/>
      <c r="K290" s="28"/>
      <c r="L290" s="28"/>
      <c r="M290" s="28"/>
      <c r="N290" s="28"/>
      <c r="O290" s="28"/>
      <c r="P290" s="28"/>
      <c r="Q290" s="7"/>
      <c r="R290" s="22"/>
    </row>
    <row r="291" spans="1:18" s="27" customFormat="1">
      <c r="A291" s="28"/>
      <c r="B291" s="28"/>
      <c r="C291" s="28"/>
      <c r="D291" s="28"/>
      <c r="E291" s="28"/>
      <c r="F291" s="28"/>
      <c r="G291" s="28"/>
      <c r="H291" s="28"/>
      <c r="I291" s="28"/>
      <c r="J291" s="28"/>
      <c r="K291" s="28"/>
      <c r="L291" s="28"/>
      <c r="M291" s="28"/>
      <c r="N291" s="28"/>
      <c r="O291" s="28"/>
      <c r="P291" s="28"/>
      <c r="Q291" s="7"/>
      <c r="R291" s="22"/>
    </row>
    <row r="292" spans="1:18" s="27" customFormat="1">
      <c r="A292" s="28"/>
      <c r="B292" s="28"/>
      <c r="C292" s="28"/>
      <c r="D292" s="28"/>
      <c r="E292" s="28"/>
      <c r="F292" s="28"/>
      <c r="G292" s="28"/>
      <c r="H292" s="28"/>
      <c r="I292" s="28"/>
      <c r="J292" s="28"/>
      <c r="K292" s="28"/>
      <c r="L292" s="28"/>
      <c r="M292" s="28"/>
      <c r="N292" s="28"/>
      <c r="O292" s="28"/>
      <c r="P292" s="28"/>
      <c r="Q292" s="7"/>
      <c r="R292" s="22"/>
    </row>
    <row r="293" spans="1:18" s="27" customFormat="1">
      <c r="A293" s="28"/>
      <c r="B293" s="28"/>
      <c r="C293" s="28"/>
      <c r="D293" s="28"/>
      <c r="E293" s="28"/>
      <c r="F293" s="28"/>
      <c r="G293" s="28"/>
      <c r="H293" s="28"/>
      <c r="I293" s="28"/>
      <c r="J293" s="28"/>
      <c r="K293" s="28"/>
      <c r="L293" s="28"/>
      <c r="M293" s="28"/>
      <c r="N293" s="28"/>
      <c r="O293" s="28"/>
      <c r="P293" s="28"/>
      <c r="Q293" s="7"/>
      <c r="R293" s="22"/>
    </row>
    <row r="294" spans="1:18" s="27" customFormat="1">
      <c r="A294" s="28"/>
      <c r="B294" s="28"/>
      <c r="C294" s="28"/>
      <c r="D294" s="28"/>
      <c r="E294" s="28"/>
      <c r="F294" s="28"/>
      <c r="G294" s="28"/>
      <c r="H294" s="28"/>
      <c r="I294" s="28"/>
      <c r="J294" s="28"/>
      <c r="K294" s="28"/>
      <c r="L294" s="28"/>
      <c r="M294" s="28"/>
      <c r="N294" s="28"/>
      <c r="O294" s="28"/>
      <c r="P294" s="28"/>
      <c r="Q294" s="7"/>
      <c r="R294" s="22"/>
    </row>
    <row r="295" spans="1:18" s="27" customFormat="1">
      <c r="A295" s="28"/>
      <c r="B295" s="28"/>
      <c r="C295" s="28"/>
      <c r="D295" s="28"/>
      <c r="E295" s="28"/>
      <c r="F295" s="28"/>
      <c r="G295" s="28"/>
      <c r="H295" s="28"/>
      <c r="I295" s="28"/>
      <c r="J295" s="28"/>
      <c r="K295" s="28"/>
      <c r="L295" s="28"/>
      <c r="M295" s="28"/>
      <c r="N295" s="28"/>
      <c r="O295" s="28"/>
      <c r="P295" s="28"/>
      <c r="Q295" s="7"/>
      <c r="R295" s="22"/>
    </row>
    <row r="296" spans="1:18" s="27" customFormat="1">
      <c r="A296" s="28"/>
      <c r="B296" s="28"/>
      <c r="C296" s="28"/>
      <c r="D296" s="28"/>
      <c r="E296" s="28"/>
      <c r="F296" s="28"/>
      <c r="G296" s="28"/>
      <c r="H296" s="28"/>
      <c r="I296" s="28"/>
      <c r="J296" s="28"/>
      <c r="K296" s="28"/>
      <c r="L296" s="28"/>
      <c r="M296" s="28"/>
      <c r="N296" s="28"/>
      <c r="O296" s="28"/>
      <c r="P296" s="28"/>
      <c r="Q296" s="7"/>
      <c r="R296" s="22"/>
    </row>
    <row r="297" spans="1:18" s="27" customFormat="1">
      <c r="A297" s="28"/>
      <c r="B297" s="28"/>
      <c r="C297" s="28"/>
      <c r="D297" s="28"/>
      <c r="E297" s="28"/>
      <c r="F297" s="28"/>
      <c r="G297" s="28"/>
      <c r="H297" s="28"/>
      <c r="I297" s="28"/>
      <c r="J297" s="28"/>
      <c r="K297" s="28"/>
      <c r="L297" s="28"/>
      <c r="M297" s="28"/>
      <c r="N297" s="28"/>
      <c r="O297" s="28"/>
      <c r="P297" s="28"/>
      <c r="Q297" s="7"/>
      <c r="R297" s="22"/>
    </row>
    <row r="298" spans="1:18" s="27" customFormat="1">
      <c r="A298" s="28"/>
      <c r="B298" s="28"/>
      <c r="C298" s="28"/>
      <c r="D298" s="28"/>
      <c r="E298" s="28"/>
      <c r="F298" s="28"/>
      <c r="G298" s="28"/>
      <c r="H298" s="28"/>
      <c r="I298" s="28"/>
      <c r="J298" s="28"/>
      <c r="K298" s="28"/>
      <c r="L298" s="28"/>
      <c r="M298" s="28"/>
      <c r="N298" s="28"/>
      <c r="O298" s="28"/>
      <c r="P298" s="28"/>
      <c r="Q298" s="7"/>
      <c r="R298" s="22"/>
    </row>
    <row r="299" spans="1:18" s="27" customFormat="1">
      <c r="A299" s="28"/>
      <c r="B299" s="28"/>
      <c r="C299" s="28"/>
      <c r="D299" s="28"/>
      <c r="E299" s="28"/>
      <c r="F299" s="28"/>
      <c r="G299" s="28"/>
      <c r="H299" s="28"/>
      <c r="I299" s="28"/>
      <c r="J299" s="28"/>
      <c r="K299" s="28"/>
      <c r="L299" s="28"/>
      <c r="M299" s="28"/>
      <c r="N299" s="28"/>
      <c r="O299" s="28"/>
      <c r="P299" s="28"/>
      <c r="Q299" s="7"/>
      <c r="R299" s="22"/>
    </row>
    <row r="300" spans="1:18" s="27" customFormat="1">
      <c r="A300" s="28"/>
      <c r="B300" s="28"/>
      <c r="C300" s="28"/>
      <c r="D300" s="28"/>
      <c r="E300" s="28"/>
      <c r="F300" s="28"/>
      <c r="G300" s="28"/>
      <c r="H300" s="28"/>
      <c r="I300" s="28"/>
      <c r="J300" s="28"/>
      <c r="K300" s="28"/>
      <c r="L300" s="28"/>
      <c r="M300" s="28"/>
      <c r="N300" s="28"/>
      <c r="O300" s="28"/>
      <c r="P300" s="28"/>
      <c r="Q300" s="7"/>
      <c r="R300" s="22"/>
    </row>
    <row r="301" spans="1:18" s="27" customFormat="1">
      <c r="A301" s="28"/>
      <c r="B301" s="28"/>
      <c r="C301" s="28"/>
      <c r="D301" s="28"/>
      <c r="E301" s="28"/>
      <c r="F301" s="28"/>
      <c r="G301" s="28"/>
      <c r="H301" s="28"/>
      <c r="I301" s="28"/>
      <c r="J301" s="28"/>
      <c r="K301" s="28"/>
      <c r="L301" s="28"/>
      <c r="M301" s="28"/>
      <c r="N301" s="28"/>
      <c r="O301" s="28"/>
      <c r="P301" s="28"/>
      <c r="Q301" s="7"/>
      <c r="R301" s="22"/>
    </row>
    <row r="302" spans="1:18" s="27" customFormat="1">
      <c r="A302" s="28"/>
      <c r="B302" s="28"/>
      <c r="C302" s="28"/>
      <c r="D302" s="28"/>
      <c r="E302" s="28"/>
      <c r="F302" s="28"/>
      <c r="G302" s="28"/>
      <c r="H302" s="28"/>
      <c r="I302" s="28"/>
      <c r="J302" s="28"/>
      <c r="K302" s="28"/>
      <c r="L302" s="28"/>
      <c r="M302" s="28"/>
      <c r="N302" s="28"/>
      <c r="O302" s="28"/>
      <c r="P302" s="28"/>
      <c r="Q302" s="7"/>
      <c r="R302" s="22"/>
    </row>
    <row r="303" spans="1:18" s="27" customFormat="1">
      <c r="A303" s="28"/>
      <c r="B303" s="28"/>
      <c r="C303" s="28"/>
      <c r="D303" s="28"/>
      <c r="E303" s="28"/>
      <c r="F303" s="28"/>
      <c r="G303" s="28"/>
      <c r="H303" s="28"/>
      <c r="I303" s="28"/>
      <c r="J303" s="28"/>
      <c r="K303" s="28"/>
      <c r="L303" s="28"/>
      <c r="M303" s="28"/>
      <c r="N303" s="28"/>
      <c r="O303" s="28"/>
      <c r="P303" s="28"/>
      <c r="Q303" s="7"/>
      <c r="R303" s="22"/>
    </row>
    <row r="304" spans="1:18" s="27" customFormat="1">
      <c r="A304" s="28"/>
      <c r="B304" s="28"/>
      <c r="C304" s="28"/>
      <c r="D304" s="28"/>
      <c r="E304" s="28"/>
      <c r="F304" s="28"/>
      <c r="G304" s="28"/>
      <c r="H304" s="28"/>
      <c r="I304" s="28"/>
      <c r="J304" s="28"/>
      <c r="K304" s="28"/>
      <c r="L304" s="28"/>
      <c r="M304" s="28"/>
      <c r="N304" s="28"/>
      <c r="O304" s="28"/>
      <c r="P304" s="28"/>
      <c r="Q304" s="7"/>
      <c r="R304" s="22"/>
    </row>
    <row r="305" spans="1:18" s="27" customFormat="1">
      <c r="A305" s="28"/>
      <c r="B305" s="28"/>
      <c r="C305" s="28"/>
      <c r="D305" s="28"/>
      <c r="E305" s="28"/>
      <c r="F305" s="28"/>
      <c r="G305" s="28"/>
      <c r="H305" s="28"/>
      <c r="I305" s="28"/>
      <c r="J305" s="28"/>
      <c r="K305" s="28"/>
      <c r="L305" s="28"/>
      <c r="M305" s="28"/>
      <c r="N305" s="28"/>
      <c r="O305" s="28"/>
      <c r="P305" s="28"/>
      <c r="Q305" s="7"/>
      <c r="R305" s="22"/>
    </row>
    <row r="306" spans="1:18" s="27" customFormat="1">
      <c r="A306" s="28"/>
      <c r="B306" s="28"/>
      <c r="C306" s="28"/>
      <c r="D306" s="28"/>
      <c r="E306" s="28"/>
      <c r="F306" s="28"/>
      <c r="G306" s="28"/>
      <c r="H306" s="28"/>
      <c r="I306" s="28"/>
      <c r="J306" s="28"/>
      <c r="K306" s="28"/>
      <c r="L306" s="28"/>
      <c r="M306" s="28"/>
      <c r="N306" s="28"/>
      <c r="O306" s="28"/>
      <c r="P306" s="28"/>
      <c r="Q306" s="7"/>
      <c r="R306" s="22"/>
    </row>
    <row r="307" spans="1:18" s="27" customFormat="1">
      <c r="A307" s="28"/>
      <c r="B307" s="28"/>
      <c r="C307" s="28"/>
      <c r="D307" s="28"/>
      <c r="E307" s="28"/>
      <c r="F307" s="28"/>
      <c r="G307" s="28"/>
      <c r="H307" s="28"/>
      <c r="I307" s="28"/>
      <c r="J307" s="28"/>
      <c r="K307" s="28"/>
      <c r="L307" s="28"/>
      <c r="M307" s="28"/>
      <c r="N307" s="28"/>
      <c r="O307" s="28"/>
      <c r="P307" s="28"/>
      <c r="Q307" s="7"/>
      <c r="R307" s="22"/>
    </row>
    <row r="308" spans="1:18" s="27" customFormat="1">
      <c r="A308" s="28"/>
      <c r="B308" s="28"/>
      <c r="C308" s="28"/>
      <c r="D308" s="28"/>
      <c r="E308" s="28"/>
      <c r="F308" s="28"/>
      <c r="G308" s="28"/>
      <c r="H308" s="28"/>
      <c r="I308" s="28"/>
      <c r="J308" s="28"/>
      <c r="K308" s="28"/>
      <c r="L308" s="28"/>
      <c r="M308" s="28"/>
      <c r="N308" s="28"/>
      <c r="O308" s="28"/>
      <c r="P308" s="28"/>
      <c r="Q308" s="7"/>
      <c r="R308" s="22"/>
    </row>
    <row r="309" spans="1:18" s="27" customFormat="1">
      <c r="A309" s="28"/>
      <c r="B309" s="28"/>
      <c r="C309" s="28"/>
      <c r="D309" s="28"/>
      <c r="E309" s="28"/>
      <c r="F309" s="28"/>
      <c r="G309" s="28"/>
      <c r="H309" s="28"/>
      <c r="I309" s="28"/>
      <c r="J309" s="28"/>
      <c r="K309" s="28"/>
      <c r="L309" s="28"/>
      <c r="M309" s="28"/>
      <c r="N309" s="28"/>
      <c r="O309" s="28"/>
      <c r="P309" s="28"/>
      <c r="Q309" s="7"/>
      <c r="R309" s="22"/>
    </row>
    <row r="310" spans="1:18" s="27" customFormat="1">
      <c r="A310" s="28"/>
      <c r="B310" s="28"/>
      <c r="C310" s="28"/>
      <c r="D310" s="28"/>
      <c r="E310" s="28"/>
      <c r="F310" s="28"/>
      <c r="G310" s="28"/>
      <c r="H310" s="28"/>
      <c r="I310" s="28"/>
      <c r="J310" s="28"/>
      <c r="K310" s="28"/>
      <c r="L310" s="28"/>
      <c r="M310" s="28"/>
      <c r="N310" s="28"/>
      <c r="O310" s="28"/>
      <c r="P310" s="28"/>
      <c r="Q310" s="7"/>
      <c r="R310" s="22"/>
    </row>
    <row r="311" spans="1:18" s="27" customFormat="1">
      <c r="A311" s="28"/>
      <c r="B311" s="28"/>
      <c r="C311" s="28"/>
      <c r="D311" s="28"/>
      <c r="E311" s="28"/>
      <c r="F311" s="28"/>
      <c r="G311" s="28"/>
      <c r="H311" s="28"/>
      <c r="I311" s="28"/>
      <c r="J311" s="28"/>
      <c r="K311" s="28"/>
      <c r="L311" s="28"/>
      <c r="M311" s="28"/>
      <c r="N311" s="28"/>
      <c r="O311" s="28"/>
      <c r="P311" s="28"/>
      <c r="Q311" s="7"/>
      <c r="R311" s="22"/>
    </row>
    <row r="312" spans="1:18" s="27" customFormat="1">
      <c r="A312" s="28"/>
      <c r="B312" s="28"/>
      <c r="C312" s="28"/>
      <c r="D312" s="28"/>
      <c r="E312" s="28"/>
      <c r="F312" s="28"/>
      <c r="G312" s="28"/>
      <c r="H312" s="28"/>
      <c r="I312" s="28"/>
      <c r="J312" s="28"/>
      <c r="K312" s="28"/>
      <c r="L312" s="28"/>
      <c r="M312" s="28"/>
      <c r="N312" s="28"/>
      <c r="O312" s="28"/>
      <c r="P312" s="28"/>
      <c r="Q312" s="7"/>
      <c r="R312" s="22"/>
    </row>
    <row r="313" spans="1:18" s="27" customFormat="1">
      <c r="A313" s="28"/>
      <c r="B313" s="28"/>
      <c r="C313" s="28"/>
      <c r="D313" s="28"/>
      <c r="E313" s="28"/>
      <c r="F313" s="28"/>
      <c r="G313" s="28"/>
      <c r="H313" s="28"/>
      <c r="I313" s="28"/>
      <c r="J313" s="28"/>
      <c r="K313" s="28"/>
      <c r="L313" s="28"/>
      <c r="M313" s="28"/>
      <c r="N313" s="28"/>
      <c r="O313" s="28"/>
      <c r="P313" s="28"/>
      <c r="Q313" s="7"/>
      <c r="R313" s="22"/>
    </row>
    <row r="314" spans="1:18" s="27" customFormat="1">
      <c r="A314" s="28"/>
      <c r="B314" s="28"/>
      <c r="C314" s="28"/>
      <c r="D314" s="28"/>
      <c r="E314" s="28"/>
      <c r="F314" s="28"/>
      <c r="G314" s="28"/>
      <c r="H314" s="28"/>
      <c r="I314" s="28"/>
      <c r="J314" s="28"/>
      <c r="K314" s="28"/>
      <c r="L314" s="28"/>
      <c r="M314" s="28"/>
      <c r="N314" s="28"/>
      <c r="O314" s="28"/>
      <c r="P314" s="28"/>
      <c r="Q314" s="7"/>
      <c r="R314" s="22"/>
    </row>
    <row r="315" spans="1:18" s="27" customFormat="1">
      <c r="A315" s="28"/>
      <c r="B315" s="28"/>
      <c r="C315" s="28"/>
      <c r="D315" s="28"/>
      <c r="E315" s="28"/>
      <c r="F315" s="28"/>
      <c r="G315" s="28"/>
      <c r="H315" s="28"/>
      <c r="I315" s="28"/>
      <c r="J315" s="28"/>
      <c r="K315" s="28"/>
      <c r="L315" s="28"/>
      <c r="M315" s="28"/>
      <c r="N315" s="28"/>
      <c r="O315" s="28"/>
      <c r="P315" s="28"/>
      <c r="Q315" s="7"/>
      <c r="R315" s="22"/>
    </row>
    <row r="316" spans="1:18" s="27" customFormat="1">
      <c r="A316" s="28"/>
      <c r="B316" s="28"/>
      <c r="C316" s="28"/>
      <c r="D316" s="28"/>
      <c r="E316" s="28"/>
      <c r="F316" s="28"/>
      <c r="G316" s="28"/>
      <c r="H316" s="28"/>
      <c r="I316" s="28"/>
      <c r="J316" s="28"/>
      <c r="K316" s="28"/>
      <c r="L316" s="28"/>
      <c r="M316" s="28"/>
      <c r="N316" s="28"/>
      <c r="O316" s="28"/>
      <c r="P316" s="28"/>
      <c r="Q316" s="7"/>
      <c r="R316" s="22"/>
    </row>
    <row r="317" spans="1:18" s="27" customFormat="1">
      <c r="A317" s="28"/>
      <c r="B317" s="28"/>
      <c r="C317" s="28"/>
      <c r="D317" s="28"/>
      <c r="E317" s="28"/>
      <c r="F317" s="28"/>
      <c r="G317" s="28"/>
      <c r="H317" s="28"/>
      <c r="I317" s="28"/>
      <c r="J317" s="28"/>
      <c r="K317" s="28"/>
      <c r="L317" s="28"/>
      <c r="M317" s="28"/>
      <c r="N317" s="28"/>
      <c r="O317" s="28"/>
      <c r="P317" s="28"/>
      <c r="Q317" s="7"/>
      <c r="R317" s="22"/>
    </row>
    <row r="318" spans="1:18" s="27" customFormat="1">
      <c r="A318" s="28"/>
      <c r="B318" s="28"/>
      <c r="C318" s="28"/>
      <c r="D318" s="28"/>
      <c r="E318" s="28"/>
      <c r="F318" s="28"/>
      <c r="G318" s="28"/>
      <c r="H318" s="28"/>
      <c r="I318" s="28"/>
      <c r="J318" s="28"/>
      <c r="K318" s="28"/>
      <c r="L318" s="28"/>
      <c r="M318" s="28"/>
      <c r="N318" s="28"/>
      <c r="O318" s="28"/>
      <c r="P318" s="28"/>
      <c r="Q318" s="7"/>
      <c r="R318" s="22"/>
    </row>
    <row r="319" spans="1:18" s="27" customFormat="1">
      <c r="A319" s="28"/>
      <c r="B319" s="28"/>
      <c r="C319" s="28"/>
      <c r="D319" s="28"/>
      <c r="E319" s="28"/>
      <c r="F319" s="28"/>
      <c r="G319" s="28"/>
      <c r="H319" s="28"/>
      <c r="I319" s="28"/>
      <c r="J319" s="28"/>
      <c r="K319" s="28"/>
      <c r="L319" s="28"/>
      <c r="M319" s="28"/>
      <c r="N319" s="28"/>
      <c r="O319" s="28"/>
      <c r="P319" s="28"/>
      <c r="Q319" s="7"/>
      <c r="R319" s="22"/>
    </row>
    <row r="320" spans="1:18" s="27" customFormat="1">
      <c r="A320" s="28"/>
      <c r="B320" s="28"/>
      <c r="C320" s="28"/>
      <c r="D320" s="28"/>
      <c r="E320" s="28"/>
      <c r="F320" s="28"/>
      <c r="G320" s="28"/>
      <c r="H320" s="28"/>
      <c r="I320" s="28"/>
      <c r="J320" s="28"/>
      <c r="K320" s="28"/>
      <c r="L320" s="28"/>
      <c r="M320" s="28"/>
      <c r="N320" s="28"/>
      <c r="O320" s="28"/>
      <c r="P320" s="28"/>
      <c r="Q320" s="7"/>
      <c r="R320" s="22"/>
    </row>
    <row r="321" spans="1:18" s="27" customFormat="1">
      <c r="A321" s="28"/>
      <c r="B321" s="28"/>
      <c r="C321" s="28"/>
      <c r="D321" s="28"/>
      <c r="E321" s="28"/>
      <c r="F321" s="28"/>
      <c r="G321" s="28"/>
      <c r="H321" s="28"/>
      <c r="I321" s="28"/>
      <c r="J321" s="28"/>
      <c r="K321" s="28"/>
      <c r="L321" s="28"/>
      <c r="M321" s="28"/>
      <c r="N321" s="28"/>
      <c r="O321" s="28"/>
      <c r="P321" s="28"/>
      <c r="Q321" s="7"/>
      <c r="R321" s="22"/>
    </row>
    <row r="322" spans="1:18" s="27" customFormat="1">
      <c r="A322" s="28"/>
      <c r="B322" s="28"/>
      <c r="C322" s="28"/>
      <c r="D322" s="28"/>
      <c r="E322" s="28"/>
      <c r="F322" s="28"/>
      <c r="G322" s="28"/>
      <c r="H322" s="28"/>
      <c r="I322" s="28"/>
      <c r="J322" s="28"/>
      <c r="K322" s="28"/>
      <c r="L322" s="28"/>
      <c r="M322" s="28"/>
      <c r="N322" s="28"/>
      <c r="O322" s="28"/>
      <c r="P322" s="28"/>
      <c r="Q322" s="7"/>
      <c r="R322" s="22"/>
    </row>
    <row r="323" spans="1:18" s="27" customFormat="1">
      <c r="A323" s="28"/>
      <c r="B323" s="28"/>
      <c r="C323" s="28"/>
      <c r="D323" s="28"/>
      <c r="E323" s="28"/>
      <c r="F323" s="28"/>
      <c r="G323" s="28"/>
      <c r="H323" s="28"/>
      <c r="I323" s="28"/>
      <c r="J323" s="28"/>
      <c r="K323" s="28"/>
      <c r="L323" s="28"/>
      <c r="M323" s="28"/>
      <c r="N323" s="28"/>
      <c r="O323" s="28"/>
      <c r="P323" s="28"/>
      <c r="Q323" s="7"/>
      <c r="R323" s="22"/>
    </row>
    <row r="324" spans="1:18" s="27" customFormat="1">
      <c r="A324" s="28"/>
      <c r="B324" s="28"/>
      <c r="C324" s="28"/>
      <c r="D324" s="28"/>
      <c r="E324" s="28"/>
      <c r="F324" s="28"/>
      <c r="G324" s="28"/>
      <c r="H324" s="28"/>
      <c r="I324" s="28"/>
      <c r="J324" s="28"/>
      <c r="K324" s="28"/>
      <c r="L324" s="28"/>
      <c r="M324" s="28"/>
      <c r="N324" s="28"/>
      <c r="O324" s="28"/>
      <c r="P324" s="28"/>
      <c r="Q324" s="7"/>
      <c r="R324" s="22"/>
    </row>
    <row r="325" spans="1:18" s="27" customFormat="1">
      <c r="A325" s="28"/>
      <c r="B325" s="28"/>
      <c r="C325" s="28"/>
      <c r="D325" s="28"/>
      <c r="E325" s="28"/>
      <c r="F325" s="28"/>
      <c r="G325" s="28"/>
      <c r="H325" s="28"/>
      <c r="I325" s="28"/>
      <c r="J325" s="28"/>
      <c r="K325" s="28"/>
      <c r="L325" s="28"/>
      <c r="M325" s="28"/>
      <c r="N325" s="28"/>
      <c r="O325" s="28"/>
      <c r="P325" s="28"/>
      <c r="Q325" s="7"/>
      <c r="R325" s="22"/>
    </row>
    <row r="326" spans="1:18" s="27" customFormat="1">
      <c r="A326" s="28"/>
      <c r="B326" s="28"/>
      <c r="C326" s="28"/>
      <c r="D326" s="28"/>
      <c r="E326" s="28"/>
      <c r="F326" s="28"/>
      <c r="G326" s="28"/>
      <c r="H326" s="28"/>
      <c r="I326" s="28"/>
      <c r="J326" s="28"/>
      <c r="K326" s="28"/>
      <c r="L326" s="28"/>
      <c r="M326" s="28"/>
      <c r="N326" s="28"/>
      <c r="O326" s="28"/>
      <c r="P326" s="28"/>
      <c r="Q326" s="7"/>
      <c r="R326" s="22"/>
    </row>
    <row r="327" spans="1:18" s="27" customFormat="1">
      <c r="A327" s="28"/>
      <c r="B327" s="28"/>
      <c r="C327" s="28"/>
      <c r="D327" s="28"/>
      <c r="E327" s="28"/>
      <c r="F327" s="28"/>
      <c r="G327" s="28"/>
      <c r="H327" s="28"/>
      <c r="I327" s="28"/>
      <c r="J327" s="28"/>
      <c r="K327" s="28"/>
      <c r="L327" s="28"/>
      <c r="M327" s="28"/>
      <c r="N327" s="28"/>
      <c r="O327" s="28"/>
      <c r="P327" s="28"/>
      <c r="Q327" s="7"/>
      <c r="R327" s="22"/>
    </row>
    <row r="328" spans="1:18" s="27" customFormat="1">
      <c r="A328" s="28"/>
      <c r="B328" s="28"/>
      <c r="C328" s="28"/>
      <c r="D328" s="28"/>
      <c r="E328" s="28"/>
      <c r="F328" s="28"/>
      <c r="G328" s="28"/>
      <c r="H328" s="28"/>
      <c r="I328" s="28"/>
      <c r="J328" s="28"/>
      <c r="K328" s="28"/>
      <c r="L328" s="28"/>
      <c r="M328" s="28"/>
      <c r="N328" s="28"/>
      <c r="O328" s="28"/>
      <c r="P328" s="28"/>
      <c r="Q328" s="7"/>
      <c r="R328" s="22"/>
    </row>
    <row r="329" spans="1:18" s="27" customFormat="1">
      <c r="A329" s="28"/>
      <c r="B329" s="28"/>
      <c r="C329" s="28"/>
      <c r="D329" s="28"/>
      <c r="E329" s="28"/>
      <c r="F329" s="28"/>
      <c r="G329" s="28"/>
      <c r="H329" s="28"/>
      <c r="I329" s="28"/>
      <c r="J329" s="28"/>
      <c r="K329" s="28"/>
      <c r="L329" s="28"/>
      <c r="M329" s="28"/>
      <c r="N329" s="28"/>
      <c r="O329" s="28"/>
      <c r="P329" s="28"/>
      <c r="Q329" s="7"/>
      <c r="R329" s="22"/>
    </row>
    <row r="330" spans="1:18" s="27" customFormat="1">
      <c r="A330" s="28"/>
      <c r="B330" s="28"/>
      <c r="C330" s="28"/>
      <c r="D330" s="28"/>
      <c r="E330" s="28"/>
      <c r="F330" s="28"/>
      <c r="G330" s="28"/>
      <c r="H330" s="28"/>
      <c r="I330" s="28"/>
      <c r="J330" s="28"/>
      <c r="K330" s="28"/>
      <c r="L330" s="28"/>
      <c r="M330" s="28"/>
      <c r="N330" s="28"/>
      <c r="O330" s="28"/>
      <c r="P330" s="28"/>
      <c r="Q330" s="7"/>
      <c r="R330" s="22"/>
    </row>
  </sheetData>
  <sheetProtection algorithmName="SHA-512" hashValue="MmrQ5nHg3D3XA5SdhMLSEy6qH9FL99S+1MJGFNn+5F4l053DbuLaSeoFaLRk1nO/d898UA8JsIJgozR+t0UNkw==" saltValue="njgYpRCKuOxp34miWv+XFA==" spinCount="100000" sheet="1" objects="1" scenarios="1" selectLockedCells="1"/>
  <mergeCells count="46">
    <mergeCell ref="O49:P49"/>
    <mergeCell ref="B52:G53"/>
    <mergeCell ref="B55:G55"/>
    <mergeCell ref="O41:P41"/>
    <mergeCell ref="O42:P42"/>
    <mergeCell ref="O43:P43"/>
    <mergeCell ref="O44:P44"/>
    <mergeCell ref="O45:P45"/>
    <mergeCell ref="O48:P48"/>
    <mergeCell ref="O46:P46"/>
    <mergeCell ref="O47:P47"/>
    <mergeCell ref="O36:P36"/>
    <mergeCell ref="O37:P37"/>
    <mergeCell ref="O38:P38"/>
    <mergeCell ref="O39:P39"/>
    <mergeCell ref="O40:P40"/>
    <mergeCell ref="O25:P25"/>
    <mergeCell ref="O28:P28"/>
    <mergeCell ref="O29:P29"/>
    <mergeCell ref="O22:P22"/>
    <mergeCell ref="O23:P23"/>
    <mergeCell ref="O24:P24"/>
    <mergeCell ref="O26:P26"/>
    <mergeCell ref="O27:P27"/>
    <mergeCell ref="O19:P19"/>
    <mergeCell ref="O20:P20"/>
    <mergeCell ref="O21:P21"/>
    <mergeCell ref="D10:J10"/>
    <mergeCell ref="D11:J11"/>
    <mergeCell ref="D12:J12"/>
    <mergeCell ref="O16:P16"/>
    <mergeCell ref="O17:P17"/>
    <mergeCell ref="O18:P18"/>
    <mergeCell ref="D6:J6"/>
    <mergeCell ref="D7:J7"/>
    <mergeCell ref="L7:N7"/>
    <mergeCell ref="D8:J8"/>
    <mergeCell ref="D9:J9"/>
    <mergeCell ref="L9:P9"/>
    <mergeCell ref="D5:J5"/>
    <mergeCell ref="M5:P5"/>
    <mergeCell ref="D3:J3"/>
    <mergeCell ref="L3:M3"/>
    <mergeCell ref="S3:S4"/>
    <mergeCell ref="D4:J4"/>
    <mergeCell ref="L4:O4"/>
  </mergeCells>
  <conditionalFormatting sqref="F19:F33">
    <cfRule type="cellIs" dxfId="39" priority="11" stopIfTrue="1" operator="equal">
      <formula>0</formula>
    </cfRule>
    <cfRule type="cellIs" dxfId="38" priority="12" stopIfTrue="1" operator="notBetween">
      <formula>#REF!</formula>
      <formula>#REF!</formula>
    </cfRule>
  </conditionalFormatting>
  <conditionalFormatting sqref="F39:F49">
    <cfRule type="cellIs" dxfId="37" priority="3" stopIfTrue="1" operator="equal">
      <formula>0</formula>
    </cfRule>
    <cfRule type="cellIs" dxfId="36" priority="4" stopIfTrue="1" operator="notBetween">
      <formula>#REF!</formula>
      <formula>#REF!</formula>
    </cfRule>
  </conditionalFormatting>
  <conditionalFormatting sqref="L19:L32">
    <cfRule type="expression" dxfId="35" priority="13" stopIfTrue="1">
      <formula>AND(L19&gt;0,L19&lt;#REF!)</formula>
    </cfRule>
  </conditionalFormatting>
  <conditionalFormatting sqref="O35:P35 P50:P52">
    <cfRule type="cellIs" dxfId="34" priority="10" stopIfTrue="1" operator="notEqual">
      <formula>""</formula>
    </cfRule>
  </conditionalFormatting>
  <conditionalFormatting sqref="L38:L49">
    <cfRule type="expression" dxfId="33" priority="2" stopIfTrue="1">
      <formula>AND(L38&gt;0,L38&lt;#REF!)</formula>
    </cfRule>
  </conditionalFormatting>
  <conditionalFormatting sqref="L38:L49">
    <cfRule type="expression" dxfId="32" priority="1" stopIfTrue="1">
      <formula>AND(#REF!=1,(#REF!-#REF!)&lt;#REF!)</formula>
    </cfRule>
  </conditionalFormatting>
  <dataValidations disablePrompts="1" count="2">
    <dataValidation operator="equal" allowBlank="1" showInputMessage="1" showErrorMessage="1" errorTitle="Dämmstärke" error="Wählen Sie aus der Liste eine mögliche Dämmstärke._x000a_Für andere Dämmstärken wenden Sie sich an unsere Ingenieure." sqref="L38:L49 L18:L29" xr:uid="{9311788B-64DA-49D5-B89D-2A2F8B96BB67}"/>
    <dataValidation type="list" operator="equal" allowBlank="1" showInputMessage="1" showErrorMessage="1" errorTitle="Dämmstärke" error="Wählen Sie aus der Liste eine mögliche Dämmstärke._x000a_Für andere Dämmstärken wenden Sie sich an unsere Ingenieure." sqref="L30:L32" xr:uid="{8D34E4B8-AF58-402A-842E-F3DB8C75AA0D}">
      <formula1>#REF!</formula1>
    </dataValidation>
  </dataValidations>
  <hyperlinks>
    <hyperlink ref="S3:S4" location="STARTSEITE!A1" display="zurück zur Startseite" xr:uid="{4DE70BA4-E3D0-47BF-8136-EF3527EF4FEB}"/>
  </hyperlinks>
  <printOptions horizontalCentered="1" verticalCentered="1"/>
  <pageMargins left="0.31496062992125984" right="0.31496062992125984" top="0.39370078740157483" bottom="0.19685039370078741" header="0.55118110236220474" footer="0.31496062992125984"/>
  <pageSetup paperSize="9" scale="8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A338"/>
  <sheetViews>
    <sheetView zoomScaleNormal="100" workbookViewId="0">
      <selection activeCell="G3" sqref="G3:T3"/>
    </sheetView>
  </sheetViews>
  <sheetFormatPr defaultColWidth="11.42578125" defaultRowHeight="12.75"/>
  <cols>
    <col min="1" max="1" width="8.28515625" style="28" customWidth="1"/>
    <col min="2" max="2" width="6.28515625" style="28" customWidth="1"/>
    <col min="3" max="3" width="3" style="28" customWidth="1"/>
    <col min="4" max="4" width="2.85546875" style="28" customWidth="1"/>
    <col min="5" max="5" width="2.42578125" style="28" customWidth="1"/>
    <col min="6" max="6" width="6.5703125" style="28" customWidth="1"/>
    <col min="7" max="9" width="6.28515625" style="28" customWidth="1"/>
    <col min="10" max="18" width="2.28515625" style="28" customWidth="1"/>
    <col min="19" max="20" width="0.85546875" style="28" customWidth="1"/>
    <col min="21" max="21" width="4.28515625" style="28" customWidth="1"/>
    <col min="22" max="22" width="4" style="28" customWidth="1"/>
    <col min="23" max="24" width="2.28515625" style="28" customWidth="1"/>
    <col min="25" max="25" width="6.28515625" style="28" customWidth="1"/>
    <col min="26" max="26" width="10.7109375" style="28" customWidth="1"/>
    <col min="27" max="28" width="5.7109375" style="28" customWidth="1"/>
    <col min="29" max="29" width="3.42578125" style="28" customWidth="1"/>
    <col min="30" max="30" width="11" style="27" customWidth="1"/>
    <col min="31" max="31" width="16.85546875" style="27" customWidth="1"/>
    <col min="32" max="53" width="11.42578125" style="27"/>
    <col min="54" max="16384" width="11.42578125" style="28"/>
  </cols>
  <sheetData>
    <row r="1" spans="1:31" ht="23.25" customHeight="1">
      <c r="A1" s="356"/>
      <c r="B1" s="86" t="s">
        <v>147</v>
      </c>
      <c r="C1" s="86"/>
      <c r="D1" s="166"/>
      <c r="E1" s="26"/>
      <c r="F1" s="26"/>
      <c r="G1" s="26"/>
      <c r="H1" s="26"/>
      <c r="I1" s="26"/>
      <c r="J1" s="459" t="s">
        <v>148</v>
      </c>
      <c r="K1" s="459"/>
      <c r="L1" s="459"/>
      <c r="M1" s="459"/>
      <c r="N1" s="459"/>
      <c r="O1" s="459"/>
      <c r="P1" s="459"/>
      <c r="Q1" s="459"/>
      <c r="R1" s="459"/>
      <c r="S1" s="459"/>
      <c r="T1" s="459"/>
      <c r="U1" s="459"/>
      <c r="V1" s="459"/>
      <c r="W1" s="459"/>
      <c r="X1" s="459"/>
      <c r="Y1" s="459"/>
      <c r="Z1" s="459"/>
      <c r="AA1" s="459"/>
      <c r="AB1" s="459"/>
      <c r="AC1" s="167"/>
      <c r="AD1" s="168"/>
    </row>
    <row r="2" spans="1:31" ht="12" customHeight="1" thickBot="1">
      <c r="A2" s="39"/>
      <c r="B2" s="68"/>
      <c r="C2" s="68"/>
      <c r="D2" s="68"/>
      <c r="E2" s="68"/>
      <c r="F2" s="68"/>
      <c r="G2" s="69"/>
      <c r="H2" s="69"/>
      <c r="I2" s="69"/>
      <c r="J2" s="69"/>
      <c r="K2" s="69"/>
      <c r="L2" s="69"/>
      <c r="M2" s="69"/>
      <c r="N2" s="69"/>
      <c r="O2" s="69"/>
      <c r="P2" s="69"/>
      <c r="Q2" s="69"/>
      <c r="R2" s="69"/>
      <c r="S2" s="69"/>
      <c r="T2" s="69"/>
      <c r="U2" s="30"/>
      <c r="V2" s="30"/>
      <c r="W2" s="30"/>
      <c r="X2" s="30"/>
      <c r="Y2" s="69"/>
      <c r="Z2" s="72"/>
      <c r="AA2" s="69"/>
      <c r="AB2" s="69"/>
      <c r="AC2" s="167"/>
      <c r="AD2" s="168"/>
    </row>
    <row r="3" spans="1:31" ht="15.75" customHeight="1">
      <c r="A3" s="39"/>
      <c r="B3" s="75" t="s">
        <v>3</v>
      </c>
      <c r="C3" s="75"/>
      <c r="D3" s="75"/>
      <c r="E3" s="63"/>
      <c r="F3" s="63"/>
      <c r="G3" s="445"/>
      <c r="H3" s="445"/>
      <c r="I3" s="445"/>
      <c r="J3" s="445"/>
      <c r="K3" s="445"/>
      <c r="L3" s="445"/>
      <c r="M3" s="445"/>
      <c r="N3" s="445"/>
      <c r="O3" s="445"/>
      <c r="P3" s="445"/>
      <c r="Q3" s="445"/>
      <c r="R3" s="445"/>
      <c r="S3" s="445"/>
      <c r="T3" s="445"/>
      <c r="U3" s="12"/>
      <c r="V3" s="12"/>
      <c r="W3" s="12"/>
      <c r="X3" s="12"/>
      <c r="Y3" s="198" t="s">
        <v>4</v>
      </c>
      <c r="Z3" s="29"/>
      <c r="AA3" s="29"/>
      <c r="AB3" s="78" t="s">
        <v>5</v>
      </c>
      <c r="AC3" s="167"/>
      <c r="AD3" s="168"/>
      <c r="AE3" s="468" t="s">
        <v>149</v>
      </c>
    </row>
    <row r="4" spans="1:31" ht="15.75" customHeight="1" thickBot="1">
      <c r="A4" s="39"/>
      <c r="B4" s="64"/>
      <c r="C4" s="64"/>
      <c r="D4" s="64"/>
      <c r="E4" s="64"/>
      <c r="F4" s="64"/>
      <c r="G4" s="446"/>
      <c r="H4" s="446"/>
      <c r="I4" s="446"/>
      <c r="J4" s="446"/>
      <c r="K4" s="446"/>
      <c r="L4" s="446"/>
      <c r="M4" s="446"/>
      <c r="N4" s="446"/>
      <c r="O4" s="446"/>
      <c r="P4" s="446"/>
      <c r="Q4" s="446"/>
      <c r="R4" s="446"/>
      <c r="S4" s="446"/>
      <c r="T4" s="446"/>
      <c r="U4" s="12"/>
      <c r="V4" s="12"/>
      <c r="W4" s="12"/>
      <c r="X4" s="12"/>
      <c r="Y4" s="462"/>
      <c r="Z4" s="462"/>
      <c r="AA4" s="462"/>
      <c r="AB4" s="328"/>
      <c r="AC4" s="169"/>
      <c r="AD4" s="66"/>
      <c r="AE4" s="469"/>
    </row>
    <row r="5" spans="1:31" ht="15.75" customHeight="1" thickBot="1">
      <c r="A5" s="39"/>
      <c r="B5" s="67"/>
      <c r="C5" s="67"/>
      <c r="D5" s="67"/>
      <c r="E5" s="67"/>
      <c r="F5" s="67"/>
      <c r="G5" s="444"/>
      <c r="H5" s="444"/>
      <c r="I5" s="444"/>
      <c r="J5" s="444"/>
      <c r="K5" s="444"/>
      <c r="L5" s="444"/>
      <c r="M5" s="444"/>
      <c r="N5" s="444"/>
      <c r="O5" s="444"/>
      <c r="P5" s="444"/>
      <c r="Q5" s="444"/>
      <c r="R5" s="444"/>
      <c r="S5" s="444"/>
      <c r="T5" s="444"/>
      <c r="U5" s="12"/>
      <c r="V5" s="12"/>
      <c r="W5" s="12"/>
      <c r="X5" s="12"/>
      <c r="Y5" s="76" t="s">
        <v>7</v>
      </c>
      <c r="Z5" s="463"/>
      <c r="AA5" s="463"/>
      <c r="AB5" s="463"/>
      <c r="AC5" s="167"/>
      <c r="AD5" s="168"/>
    </row>
    <row r="6" spans="1:31" ht="15.75" customHeight="1">
      <c r="A6" s="39"/>
      <c r="B6" s="75" t="s">
        <v>8</v>
      </c>
      <c r="C6" s="75"/>
      <c r="D6" s="75"/>
      <c r="E6" s="63"/>
      <c r="F6" s="63"/>
      <c r="G6" s="445"/>
      <c r="H6" s="445"/>
      <c r="I6" s="445"/>
      <c r="J6" s="445"/>
      <c r="K6" s="445"/>
      <c r="L6" s="445"/>
      <c r="M6" s="445"/>
      <c r="N6" s="445"/>
      <c r="O6" s="445"/>
      <c r="P6" s="445"/>
      <c r="Q6" s="445"/>
      <c r="R6" s="445"/>
      <c r="S6" s="445"/>
      <c r="T6" s="445"/>
      <c r="U6" s="12"/>
      <c r="V6" s="12"/>
      <c r="W6" s="12"/>
      <c r="X6" s="12"/>
      <c r="Y6" s="77" t="s">
        <v>9</v>
      </c>
      <c r="Z6" s="29"/>
      <c r="AA6" s="79" t="s">
        <v>10</v>
      </c>
      <c r="AB6" s="80" t="s">
        <v>11</v>
      </c>
      <c r="AC6" s="167"/>
      <c r="AD6" s="170"/>
    </row>
    <row r="7" spans="1:31" ht="15.75" customHeight="1">
      <c r="A7" s="39"/>
      <c r="B7" s="75" t="s">
        <v>12</v>
      </c>
      <c r="C7" s="75"/>
      <c r="D7" s="75"/>
      <c r="E7" s="63"/>
      <c r="F7" s="63"/>
      <c r="G7" s="446"/>
      <c r="H7" s="446"/>
      <c r="I7" s="446"/>
      <c r="J7" s="446"/>
      <c r="K7" s="446"/>
      <c r="L7" s="446"/>
      <c r="M7" s="446"/>
      <c r="N7" s="446"/>
      <c r="O7" s="446"/>
      <c r="P7" s="446"/>
      <c r="Q7" s="446"/>
      <c r="R7" s="446"/>
      <c r="S7" s="446"/>
      <c r="T7" s="446"/>
      <c r="U7" s="12"/>
      <c r="V7" s="12"/>
      <c r="W7" s="12"/>
      <c r="X7" s="12"/>
      <c r="Y7" s="464"/>
      <c r="Z7" s="464"/>
      <c r="AA7" s="354"/>
      <c r="AB7" s="354"/>
      <c r="AC7" s="171"/>
      <c r="AD7" s="170"/>
    </row>
    <row r="8" spans="1:31" ht="15.75" customHeight="1">
      <c r="A8" s="39"/>
      <c r="B8" s="75" t="s">
        <v>13</v>
      </c>
      <c r="C8" s="75"/>
      <c r="D8" s="75"/>
      <c r="E8" s="63"/>
      <c r="F8" s="63"/>
      <c r="G8" s="446"/>
      <c r="H8" s="446"/>
      <c r="I8" s="446"/>
      <c r="J8" s="446"/>
      <c r="K8" s="446"/>
      <c r="L8" s="446"/>
      <c r="M8" s="446"/>
      <c r="N8" s="446"/>
      <c r="O8" s="446"/>
      <c r="P8" s="446"/>
      <c r="Q8" s="446"/>
      <c r="R8" s="446"/>
      <c r="S8" s="446"/>
      <c r="T8" s="446"/>
      <c r="U8" s="12"/>
      <c r="V8" s="12"/>
      <c r="W8" s="12"/>
      <c r="X8" s="12"/>
      <c r="Y8" s="77" t="s">
        <v>14</v>
      </c>
      <c r="Z8" s="29" t="s">
        <v>150</v>
      </c>
      <c r="AA8" s="29"/>
      <c r="AB8" s="29"/>
      <c r="AC8" s="171"/>
      <c r="AD8" s="170"/>
    </row>
    <row r="9" spans="1:31" ht="15.75" customHeight="1" thickBot="1">
      <c r="A9" s="39"/>
      <c r="B9" s="71"/>
      <c r="C9" s="71"/>
      <c r="D9" s="71"/>
      <c r="E9" s="71"/>
      <c r="F9" s="71"/>
      <c r="G9" s="444"/>
      <c r="H9" s="444"/>
      <c r="I9" s="444"/>
      <c r="J9" s="444"/>
      <c r="K9" s="444"/>
      <c r="L9" s="444"/>
      <c r="M9" s="444"/>
      <c r="N9" s="444"/>
      <c r="O9" s="444"/>
      <c r="P9" s="444"/>
      <c r="Q9" s="444"/>
      <c r="R9" s="444"/>
      <c r="S9" s="444"/>
      <c r="T9" s="444"/>
      <c r="U9" s="12"/>
      <c r="V9" s="12"/>
      <c r="W9" s="12"/>
      <c r="X9" s="12"/>
      <c r="Y9" s="541"/>
      <c r="Z9" s="541"/>
      <c r="AA9" s="541"/>
      <c r="AB9" s="541"/>
      <c r="AC9" s="172"/>
      <c r="AD9" s="173" t="s">
        <v>15</v>
      </c>
    </row>
    <row r="10" spans="1:31" ht="15.6" customHeight="1">
      <c r="A10" s="39"/>
      <c r="B10" s="75" t="s">
        <v>16</v>
      </c>
      <c r="C10" s="75"/>
      <c r="D10" s="75"/>
      <c r="E10" s="63"/>
      <c r="F10" s="63"/>
      <c r="G10" s="568"/>
      <c r="H10" s="568"/>
      <c r="I10" s="568"/>
      <c r="J10" s="568"/>
      <c r="K10" s="568"/>
      <c r="L10" s="568"/>
      <c r="M10" s="568"/>
      <c r="N10" s="568"/>
      <c r="O10" s="568"/>
      <c r="P10" s="568"/>
      <c r="Q10" s="568"/>
      <c r="R10" s="568"/>
      <c r="S10" s="568"/>
      <c r="T10" s="568"/>
      <c r="U10" s="12"/>
      <c r="V10" s="12"/>
      <c r="W10" s="12"/>
      <c r="X10" s="12"/>
      <c r="Y10" s="81" t="s">
        <v>151</v>
      </c>
      <c r="Z10" s="38"/>
      <c r="AA10" s="38"/>
      <c r="AB10" s="38"/>
      <c r="AC10" s="60"/>
      <c r="AD10" s="170"/>
    </row>
    <row r="11" spans="1:31" ht="15.6" customHeight="1">
      <c r="A11" s="39"/>
      <c r="B11" s="75"/>
      <c r="C11" s="75"/>
      <c r="D11" s="75"/>
      <c r="E11" s="63"/>
      <c r="F11" s="63"/>
      <c r="G11" s="446"/>
      <c r="H11" s="446"/>
      <c r="I11" s="446"/>
      <c r="J11" s="446"/>
      <c r="K11" s="446"/>
      <c r="L11" s="446"/>
      <c r="M11" s="446"/>
      <c r="N11" s="446"/>
      <c r="O11" s="446"/>
      <c r="P11" s="446"/>
      <c r="Q11" s="446"/>
      <c r="R11" s="446"/>
      <c r="S11" s="446"/>
      <c r="T11" s="446"/>
      <c r="U11" s="12"/>
      <c r="V11" s="12"/>
      <c r="W11" s="12"/>
      <c r="X11" s="12"/>
      <c r="Y11" s="81" t="s">
        <v>152</v>
      </c>
      <c r="Z11" s="38"/>
      <c r="AA11" s="38"/>
      <c r="AB11" s="38"/>
      <c r="AC11" s="60"/>
      <c r="AD11" s="170"/>
    </row>
    <row r="12" spans="1:31" ht="15.6" customHeight="1">
      <c r="A12" s="39"/>
      <c r="B12" s="161"/>
      <c r="C12" s="161"/>
      <c r="D12" s="161"/>
      <c r="E12" s="161"/>
      <c r="F12" s="161"/>
      <c r="G12" s="476"/>
      <c r="H12" s="476"/>
      <c r="I12" s="476"/>
      <c r="J12" s="476"/>
      <c r="K12" s="476"/>
      <c r="L12" s="476"/>
      <c r="M12" s="476"/>
      <c r="N12" s="476"/>
      <c r="O12" s="476"/>
      <c r="P12" s="476"/>
      <c r="Q12" s="476"/>
      <c r="R12" s="476"/>
      <c r="S12" s="476"/>
      <c r="T12" s="476"/>
      <c r="U12" s="12"/>
      <c r="V12" s="12"/>
      <c r="W12" s="12"/>
      <c r="X12" s="12"/>
      <c r="Y12" s="81" t="s">
        <v>153</v>
      </c>
      <c r="Z12" s="38"/>
      <c r="AA12" s="38"/>
      <c r="AB12" s="38"/>
      <c r="AC12" s="60"/>
      <c r="AD12" s="170"/>
    </row>
    <row r="13" spans="1:31" ht="15.6" customHeight="1">
      <c r="A13" s="39"/>
      <c r="B13" s="63"/>
      <c r="C13" s="63"/>
      <c r="D13" s="63"/>
      <c r="E13" s="63"/>
      <c r="F13" s="63"/>
      <c r="G13" s="374"/>
      <c r="H13" s="374"/>
      <c r="I13" s="374"/>
      <c r="J13" s="374"/>
      <c r="K13" s="374"/>
      <c r="L13" s="374"/>
      <c r="M13" s="374"/>
      <c r="N13" s="374"/>
      <c r="O13" s="374"/>
      <c r="P13" s="374"/>
      <c r="Q13" s="374"/>
      <c r="R13" s="374"/>
      <c r="S13" s="374"/>
      <c r="T13" s="374"/>
      <c r="U13" s="12"/>
      <c r="V13" s="12"/>
      <c r="W13" s="12"/>
      <c r="X13" s="386" t="s">
        <v>17</v>
      </c>
      <c r="Z13" s="38"/>
      <c r="AA13" s="38"/>
      <c r="AB13" s="38"/>
      <c r="AC13" s="60"/>
      <c r="AD13" s="170"/>
    </row>
    <row r="14" spans="1:31" ht="15.6" customHeight="1">
      <c r="A14" s="39"/>
      <c r="B14" s="64"/>
      <c r="C14" s="64"/>
      <c r="D14" s="64"/>
      <c r="E14" s="64"/>
      <c r="F14" s="64"/>
      <c r="G14" s="12"/>
      <c r="H14" s="12"/>
      <c r="I14" s="12"/>
      <c r="J14" s="12"/>
      <c r="K14" s="12"/>
      <c r="L14" s="12"/>
      <c r="M14" s="12"/>
      <c r="N14" s="12"/>
      <c r="O14" s="12"/>
      <c r="P14" s="12"/>
      <c r="Q14" s="12"/>
      <c r="R14" s="12"/>
      <c r="S14" s="12"/>
      <c r="T14" s="12"/>
      <c r="U14" s="12"/>
      <c r="V14" s="12"/>
      <c r="W14" s="12"/>
      <c r="X14" s="12"/>
      <c r="Y14" s="81"/>
      <c r="Z14" s="38"/>
      <c r="AA14" s="38"/>
      <c r="AB14" s="38"/>
      <c r="AC14" s="60"/>
      <c r="AD14" s="170"/>
    </row>
    <row r="15" spans="1:31" ht="15.6" customHeight="1">
      <c r="A15" s="39"/>
      <c r="B15" s="162" t="s">
        <v>154</v>
      </c>
      <c r="C15" s="64"/>
      <c r="D15" s="64"/>
      <c r="E15" s="64"/>
      <c r="F15" s="64"/>
      <c r="G15" s="12"/>
      <c r="H15" s="12"/>
      <c r="I15" s="12"/>
      <c r="J15" s="12"/>
      <c r="K15" s="12"/>
      <c r="L15" s="12"/>
      <c r="M15" s="12"/>
      <c r="N15" s="12"/>
      <c r="O15" s="12"/>
      <c r="P15" s="162" t="s">
        <v>155</v>
      </c>
      <c r="Q15" s="12"/>
      <c r="R15" s="12"/>
      <c r="S15" s="12"/>
      <c r="T15" s="12"/>
      <c r="U15" s="12"/>
      <c r="V15" s="12"/>
      <c r="W15" s="13"/>
      <c r="X15" s="13"/>
      <c r="Y15" s="81"/>
      <c r="Z15" s="60"/>
      <c r="AA15" s="60"/>
      <c r="AB15" s="60"/>
      <c r="AC15" s="60"/>
      <c r="AD15" s="352" t="s">
        <v>156</v>
      </c>
    </row>
    <row r="16" spans="1:31" ht="15.6" customHeight="1">
      <c r="A16" s="39"/>
      <c r="B16" s="85"/>
      <c r="C16" s="85"/>
      <c r="D16" s="85"/>
      <c r="E16" s="60"/>
      <c r="F16" s="60"/>
      <c r="G16" s="60"/>
      <c r="H16" s="65"/>
      <c r="I16" s="65"/>
      <c r="J16" s="65"/>
      <c r="K16" s="65"/>
      <c r="L16" s="65"/>
      <c r="M16" s="65"/>
      <c r="N16" s="65"/>
      <c r="O16" s="65"/>
      <c r="P16" s="65"/>
      <c r="Q16" s="65"/>
      <c r="R16" s="65"/>
      <c r="S16" s="65"/>
      <c r="T16" s="65"/>
      <c r="U16" s="65"/>
      <c r="V16" s="65"/>
      <c r="W16" s="13"/>
      <c r="X16" s="13"/>
      <c r="Y16" s="39"/>
      <c r="Z16" s="25"/>
      <c r="AA16" s="25"/>
      <c r="AB16" s="12"/>
      <c r="AC16" s="171"/>
      <c r="AD16" s="353" t="s">
        <v>157</v>
      </c>
    </row>
    <row r="17" spans="1:41" ht="15.6" customHeight="1">
      <c r="A17" s="39"/>
      <c r="B17" s="85"/>
      <c r="C17" s="85"/>
      <c r="D17" s="85"/>
      <c r="E17" s="54"/>
      <c r="F17" s="54"/>
      <c r="G17" s="84"/>
      <c r="H17" s="84"/>
      <c r="I17" s="84"/>
      <c r="J17" s="10"/>
      <c r="K17" s="10"/>
      <c r="L17" s="10"/>
      <c r="M17" s="10"/>
      <c r="N17" s="33"/>
      <c r="O17" s="33"/>
      <c r="P17" s="33"/>
      <c r="Q17" s="33"/>
      <c r="R17" s="33"/>
      <c r="S17" s="33"/>
      <c r="T17" s="33"/>
      <c r="U17" s="33"/>
      <c r="V17" s="33"/>
      <c r="W17" s="33"/>
      <c r="X17" s="33"/>
      <c r="Y17" s="33"/>
      <c r="Z17" s="34"/>
      <c r="AA17" s="12"/>
      <c r="AB17" s="12"/>
      <c r="AC17" s="171"/>
      <c r="AD17" s="353" t="s">
        <v>158</v>
      </c>
    </row>
    <row r="18" spans="1:41" ht="15.6" customHeight="1">
      <c r="A18" s="39"/>
      <c r="B18" s="31"/>
      <c r="C18" s="31"/>
      <c r="D18" s="31"/>
      <c r="E18" s="31"/>
      <c r="F18" s="31"/>
      <c r="G18" s="32"/>
      <c r="H18" s="25"/>
      <c r="I18" s="25"/>
      <c r="J18" s="10"/>
      <c r="K18" s="10"/>
      <c r="L18" s="10"/>
      <c r="M18" s="10"/>
      <c r="N18" s="33"/>
      <c r="O18" s="33"/>
      <c r="P18" s="33"/>
      <c r="Q18" s="33"/>
      <c r="R18" s="33"/>
      <c r="S18" s="33"/>
      <c r="T18" s="33"/>
      <c r="U18" s="33"/>
      <c r="V18" s="33"/>
      <c r="W18" s="33"/>
      <c r="X18" s="33"/>
      <c r="Y18" s="33"/>
      <c r="Z18" s="34"/>
      <c r="AA18" s="12"/>
      <c r="AB18" s="12"/>
      <c r="AC18" s="171"/>
      <c r="AD18" s="353" t="s">
        <v>159</v>
      </c>
    </row>
    <row r="19" spans="1:41" ht="15.6" customHeight="1">
      <c r="A19" s="39"/>
      <c r="B19" s="174"/>
      <c r="C19" s="174"/>
      <c r="D19" s="175"/>
      <c r="E19" s="175"/>
      <c r="F19" s="174"/>
      <c r="G19" s="174"/>
      <c r="H19" s="174"/>
      <c r="I19" s="174"/>
      <c r="J19" s="174"/>
      <c r="K19" s="174"/>
      <c r="L19" s="174"/>
      <c r="M19" s="174"/>
      <c r="N19" s="174"/>
      <c r="O19" s="174"/>
      <c r="P19" s="174"/>
      <c r="Q19" s="174"/>
      <c r="R19" s="174"/>
      <c r="S19" s="174"/>
      <c r="T19" s="174"/>
      <c r="U19" s="174"/>
      <c r="V19" s="174"/>
      <c r="W19" s="174"/>
      <c r="X19" s="174"/>
      <c r="Y19" s="174"/>
      <c r="Z19" s="174"/>
      <c r="AA19" s="175"/>
      <c r="AB19" s="175"/>
      <c r="AC19" s="176"/>
      <c r="AD19" s="353" t="s">
        <v>160</v>
      </c>
    </row>
    <row r="20" spans="1:41" ht="15.6" customHeight="1">
      <c r="A20" s="39"/>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5"/>
      <c r="AB20" s="175"/>
      <c r="AC20" s="176"/>
      <c r="AD20" s="353" t="s">
        <v>161</v>
      </c>
    </row>
    <row r="21" spans="1:41" ht="15.6" customHeight="1">
      <c r="A21" s="39"/>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5"/>
      <c r="AB21" s="175"/>
      <c r="AC21" s="176"/>
      <c r="AD21" s="353" t="s">
        <v>162</v>
      </c>
    </row>
    <row r="22" spans="1:41" ht="15.6" customHeight="1">
      <c r="A22" s="39"/>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5"/>
      <c r="AB22" s="175"/>
      <c r="AC22" s="176"/>
      <c r="AD22" s="353" t="s">
        <v>163</v>
      </c>
    </row>
    <row r="23" spans="1:41" ht="15.6" customHeight="1">
      <c r="A23" s="39"/>
      <c r="B23" s="177"/>
      <c r="C23" s="177"/>
      <c r="D23" s="177"/>
      <c r="E23" s="178"/>
      <c r="F23" s="178"/>
      <c r="G23" s="62"/>
      <c r="H23" s="62"/>
      <c r="I23" s="62"/>
      <c r="J23" s="38"/>
      <c r="K23" s="38"/>
      <c r="L23" s="38"/>
      <c r="M23" s="38"/>
      <c r="N23" s="38"/>
      <c r="O23" s="38"/>
      <c r="P23" s="38"/>
      <c r="Q23" s="38"/>
      <c r="R23" s="38"/>
      <c r="S23" s="38"/>
      <c r="T23" s="38"/>
      <c r="U23" s="38"/>
      <c r="V23" s="38"/>
      <c r="W23" s="38"/>
      <c r="X23" s="38"/>
      <c r="Y23" s="179"/>
      <c r="Z23" s="62"/>
      <c r="AA23" s="180"/>
      <c r="AB23" s="180"/>
      <c r="AC23" s="176"/>
      <c r="AD23" s="353" t="s">
        <v>164</v>
      </c>
    </row>
    <row r="24" spans="1:41" ht="15.6" customHeight="1">
      <c r="A24" s="39"/>
      <c r="B24" s="162" t="s">
        <v>165</v>
      </c>
      <c r="C24" s="177"/>
      <c r="D24" s="177"/>
      <c r="E24" s="178"/>
      <c r="F24" s="178"/>
      <c r="G24" s="62"/>
      <c r="H24" s="62"/>
      <c r="I24" s="162" t="s">
        <v>166</v>
      </c>
      <c r="J24" s="38"/>
      <c r="K24" s="38"/>
      <c r="L24" s="38"/>
      <c r="M24" s="38"/>
      <c r="N24" s="38"/>
      <c r="O24" s="38"/>
      <c r="S24" s="38"/>
      <c r="T24" s="38"/>
      <c r="U24" s="38"/>
      <c r="V24" s="38"/>
      <c r="W24" s="38"/>
      <c r="X24" s="38"/>
      <c r="Y24" s="162" t="s">
        <v>167</v>
      </c>
      <c r="Z24" s="62"/>
      <c r="AA24" s="180"/>
      <c r="AB24" s="180"/>
      <c r="AC24" s="176"/>
      <c r="AD24" s="170"/>
    </row>
    <row r="25" spans="1:41" ht="15.6" customHeight="1">
      <c r="A25" s="39"/>
      <c r="B25" s="177"/>
      <c r="C25" s="177"/>
      <c r="D25" s="177"/>
      <c r="E25" s="178"/>
      <c r="F25" s="178"/>
      <c r="G25" s="62"/>
      <c r="H25" s="62"/>
      <c r="I25" s="62"/>
      <c r="J25" s="38"/>
      <c r="K25" s="38"/>
      <c r="L25" s="38"/>
      <c r="M25" s="38"/>
      <c r="N25" s="38"/>
      <c r="O25" s="38"/>
      <c r="P25" s="38"/>
      <c r="Q25" s="38"/>
      <c r="R25" s="38"/>
      <c r="S25" s="38"/>
      <c r="T25" s="38"/>
      <c r="U25" s="38"/>
      <c r="V25" s="38"/>
      <c r="W25" s="38"/>
      <c r="X25" s="38"/>
      <c r="Y25" s="179"/>
      <c r="Z25" s="62"/>
      <c r="AA25" s="180"/>
      <c r="AB25" s="180"/>
      <c r="AC25" s="176"/>
      <c r="AD25" s="536" t="s">
        <v>168</v>
      </c>
      <c r="AE25" s="536"/>
      <c r="AF25" s="536"/>
      <c r="AG25" s="536"/>
      <c r="AH25" s="536"/>
      <c r="AI25" s="536"/>
      <c r="AJ25" s="536"/>
      <c r="AK25" s="536"/>
      <c r="AL25" s="536"/>
      <c r="AM25" s="536"/>
      <c r="AN25" s="536"/>
      <c r="AO25" s="536"/>
    </row>
    <row r="26" spans="1:41" ht="15.6" customHeight="1">
      <c r="A26" s="39"/>
      <c r="B26" s="177"/>
      <c r="C26" s="177"/>
      <c r="D26" s="177"/>
      <c r="E26" s="178"/>
      <c r="F26" s="178"/>
      <c r="G26" s="62"/>
      <c r="H26" s="62"/>
      <c r="I26" s="62"/>
      <c r="J26" s="38"/>
      <c r="K26" s="38"/>
      <c r="L26" s="38"/>
      <c r="M26" s="38"/>
      <c r="N26" s="38"/>
      <c r="O26" s="38"/>
      <c r="P26" s="38"/>
      <c r="Q26" s="38"/>
      <c r="R26" s="38"/>
      <c r="S26" s="38"/>
      <c r="T26" s="38"/>
      <c r="U26" s="38"/>
      <c r="V26" s="38"/>
      <c r="W26" s="38"/>
      <c r="X26" s="38"/>
      <c r="Y26" s="179"/>
      <c r="Z26" s="62"/>
      <c r="AA26" s="180"/>
      <c r="AB26" s="180"/>
      <c r="AC26" s="176"/>
      <c r="AD26" s="170"/>
    </row>
    <row r="27" spans="1:41" ht="15.6" customHeight="1">
      <c r="A27" s="39"/>
      <c r="B27" s="177"/>
      <c r="C27" s="177"/>
      <c r="D27" s="177"/>
      <c r="E27" s="178"/>
      <c r="F27" s="178"/>
      <c r="G27" s="62"/>
      <c r="H27" s="62"/>
      <c r="I27" s="62"/>
      <c r="J27" s="38"/>
      <c r="K27" s="38"/>
      <c r="L27" s="38"/>
      <c r="M27" s="38"/>
      <c r="N27" s="38"/>
      <c r="O27" s="38"/>
      <c r="P27" s="38"/>
      <c r="Q27" s="38"/>
      <c r="R27" s="38"/>
      <c r="S27" s="38"/>
      <c r="T27" s="38"/>
      <c r="U27" s="38"/>
      <c r="V27" s="38"/>
      <c r="W27" s="38"/>
      <c r="X27" s="38"/>
      <c r="Y27" s="179"/>
      <c r="Z27" s="62"/>
      <c r="AA27" s="180"/>
      <c r="AB27" s="180"/>
      <c r="AC27" s="176"/>
      <c r="AD27" s="170"/>
    </row>
    <row r="28" spans="1:41" ht="15.6" customHeight="1">
      <c r="A28" s="39"/>
      <c r="B28" s="177"/>
      <c r="C28" s="177"/>
      <c r="D28" s="177"/>
      <c r="E28" s="178"/>
      <c r="F28" s="178"/>
      <c r="G28" s="62"/>
      <c r="H28" s="62"/>
      <c r="I28" s="62"/>
      <c r="J28" s="38"/>
      <c r="K28" s="38"/>
      <c r="L28" s="38"/>
      <c r="M28" s="38"/>
      <c r="N28" s="38"/>
      <c r="O28" s="38"/>
      <c r="P28" s="38"/>
      <c r="Q28" s="38"/>
      <c r="R28" s="38"/>
      <c r="S28" s="38"/>
      <c r="T28" s="38"/>
      <c r="U28" s="38"/>
      <c r="V28" s="38"/>
      <c r="W28" s="38"/>
      <c r="X28" s="38"/>
      <c r="Y28" s="179"/>
      <c r="Z28" s="62"/>
      <c r="AA28" s="180"/>
      <c r="AB28" s="180"/>
      <c r="AC28" s="176"/>
      <c r="AD28" s="170"/>
    </row>
    <row r="29" spans="1:41" ht="15.6" customHeight="1">
      <c r="A29" s="39"/>
      <c r="B29" s="181"/>
      <c r="C29" s="181"/>
      <c r="D29" s="181"/>
      <c r="E29" s="177"/>
      <c r="F29" s="177"/>
      <c r="G29" s="62"/>
      <c r="H29" s="62"/>
      <c r="I29" s="62"/>
      <c r="J29" s="179"/>
      <c r="K29" s="179"/>
      <c r="L29" s="179"/>
      <c r="M29" s="179"/>
      <c r="N29" s="179"/>
      <c r="O29" s="179"/>
      <c r="P29" s="179"/>
      <c r="Q29" s="179"/>
      <c r="R29" s="179"/>
      <c r="S29" s="179"/>
      <c r="T29" s="179"/>
      <c r="U29" s="179"/>
      <c r="V29" s="179"/>
      <c r="W29" s="179"/>
      <c r="X29" s="179"/>
      <c r="Y29" s="179"/>
      <c r="Z29" s="182"/>
      <c r="AA29" s="182"/>
      <c r="AB29" s="182"/>
      <c r="AC29" s="176"/>
      <c r="AD29" s="170"/>
    </row>
    <row r="30" spans="1:41" ht="15.6" customHeight="1">
      <c r="A30" s="39"/>
      <c r="B30" s="162"/>
      <c r="C30" s="177"/>
      <c r="D30" s="177"/>
      <c r="E30" s="177"/>
      <c r="F30" s="177"/>
      <c r="G30" s="62"/>
      <c r="H30" s="62"/>
      <c r="I30" s="62"/>
      <c r="J30" s="179"/>
      <c r="K30" s="179"/>
      <c r="L30" s="179"/>
      <c r="M30" s="179"/>
      <c r="N30" s="179"/>
      <c r="O30" s="179"/>
      <c r="P30" s="162"/>
      <c r="Q30" s="39"/>
      <c r="R30" s="179"/>
      <c r="S30" s="179"/>
      <c r="T30" s="179"/>
      <c r="U30" s="179"/>
      <c r="V30" s="179"/>
      <c r="W30" s="179"/>
      <c r="X30" s="179"/>
      <c r="Y30" s="179"/>
      <c r="Z30" s="182"/>
      <c r="AA30" s="182"/>
      <c r="AB30" s="182"/>
      <c r="AC30" s="176"/>
      <c r="AD30" s="170"/>
    </row>
    <row r="31" spans="1:41" ht="15.6" customHeight="1">
      <c r="A31" s="39"/>
      <c r="B31" s="162"/>
      <c r="C31" s="177"/>
      <c r="D31" s="177"/>
      <c r="E31" s="177"/>
      <c r="F31" s="177"/>
      <c r="G31" s="62"/>
      <c r="H31" s="62"/>
      <c r="I31" s="62"/>
      <c r="J31" s="179"/>
      <c r="K31" s="179"/>
      <c r="L31" s="179"/>
      <c r="M31" s="179"/>
      <c r="N31" s="179"/>
      <c r="O31" s="179"/>
      <c r="P31" s="162"/>
      <c r="Q31" s="39"/>
      <c r="R31" s="179"/>
      <c r="S31" s="179"/>
      <c r="T31" s="179"/>
      <c r="U31" s="179"/>
      <c r="V31" s="179"/>
      <c r="W31" s="179"/>
      <c r="X31" s="179"/>
      <c r="Y31" s="179"/>
      <c r="Z31" s="182"/>
      <c r="AA31" s="182"/>
      <c r="AB31" s="182"/>
      <c r="AC31" s="176"/>
      <c r="AD31" s="170"/>
    </row>
    <row r="32" spans="1:41" ht="15.6" customHeight="1">
      <c r="A32" s="39"/>
      <c r="B32" s="162"/>
      <c r="C32" s="177"/>
      <c r="D32" s="177"/>
      <c r="E32" s="177"/>
      <c r="F32" s="177"/>
      <c r="G32" s="62"/>
      <c r="H32" s="62"/>
      <c r="I32" s="62"/>
      <c r="J32" s="179"/>
      <c r="K32" s="179"/>
      <c r="L32" s="179"/>
      <c r="M32" s="179"/>
      <c r="N32" s="179"/>
      <c r="O32" s="179"/>
      <c r="P32" s="162"/>
      <c r="Q32" s="39"/>
      <c r="R32" s="179"/>
      <c r="S32" s="179"/>
      <c r="T32" s="29"/>
      <c r="U32" s="29"/>
      <c r="V32" s="29"/>
      <c r="W32" s="29"/>
      <c r="X32" s="29"/>
      <c r="Y32" s="29"/>
      <c r="Z32" s="29"/>
      <c r="AA32" s="183"/>
      <c r="AB32" s="183"/>
      <c r="AC32" s="183"/>
      <c r="AD32" s="170"/>
    </row>
    <row r="33" spans="1:30" ht="15.6" customHeight="1">
      <c r="A33" s="39"/>
      <c r="B33" s="29"/>
      <c r="C33" s="29"/>
      <c r="D33" s="29"/>
      <c r="E33" s="29"/>
      <c r="F33" s="29"/>
      <c r="G33" s="35"/>
      <c r="H33" s="29"/>
      <c r="I33" s="29"/>
      <c r="J33" s="29"/>
      <c r="K33" s="29"/>
      <c r="L33" s="29"/>
      <c r="M33" s="29"/>
      <c r="N33" s="29"/>
      <c r="O33" s="29"/>
      <c r="P33" s="29"/>
      <c r="Q33" s="29"/>
      <c r="R33" s="29"/>
      <c r="S33" s="29"/>
      <c r="T33" s="29"/>
      <c r="U33" s="29"/>
      <c r="V33" s="29"/>
      <c r="W33" s="29"/>
      <c r="X33" s="29"/>
      <c r="Y33" s="29"/>
      <c r="Z33" s="29"/>
      <c r="AA33" s="184"/>
      <c r="AB33" s="185"/>
      <c r="AC33" s="176"/>
      <c r="AD33" s="170"/>
    </row>
    <row r="34" spans="1:30" ht="15.6" customHeight="1">
      <c r="A34" s="39"/>
      <c r="B34" s="162" t="s">
        <v>169</v>
      </c>
      <c r="C34" s="177"/>
      <c r="D34" s="177"/>
      <c r="E34" s="177"/>
      <c r="F34" s="177"/>
      <c r="G34" s="62"/>
      <c r="H34" s="62"/>
      <c r="I34" s="62"/>
      <c r="J34" s="179"/>
      <c r="K34" s="179"/>
      <c r="L34" s="179"/>
      <c r="M34" s="179"/>
      <c r="N34" s="179"/>
      <c r="O34" s="179"/>
      <c r="P34" s="162" t="s">
        <v>170</v>
      </c>
      <c r="Q34" s="39"/>
      <c r="R34" s="179"/>
      <c r="S34" s="179"/>
      <c r="T34" s="29"/>
      <c r="U34" s="29"/>
      <c r="V34" s="29"/>
      <c r="W34" s="29"/>
      <c r="X34" s="29"/>
      <c r="Y34" s="29"/>
      <c r="Z34" s="29"/>
      <c r="AA34" s="183"/>
      <c r="AB34" s="183"/>
      <c r="AC34" s="183"/>
      <c r="AD34" s="170"/>
    </row>
    <row r="35" spans="1:30" ht="15.6" customHeight="1">
      <c r="A35" s="39"/>
      <c r="B35" s="174"/>
      <c r="C35" s="174"/>
      <c r="D35" s="174"/>
      <c r="E35" s="174"/>
      <c r="F35" s="174"/>
      <c r="G35" s="174"/>
      <c r="H35" s="174"/>
      <c r="I35" s="174"/>
      <c r="J35" s="175"/>
      <c r="K35" s="175"/>
      <c r="L35" s="175"/>
      <c r="M35" s="175"/>
      <c r="N35" s="175"/>
      <c r="O35" s="175"/>
      <c r="P35" s="175"/>
      <c r="Q35" s="175"/>
      <c r="R35" s="175"/>
      <c r="S35" s="175"/>
      <c r="T35" s="175"/>
      <c r="U35" s="175"/>
      <c r="V35" s="175"/>
      <c r="W35" s="175"/>
      <c r="X35" s="175"/>
      <c r="Y35" s="174"/>
      <c r="Z35" s="174"/>
      <c r="AA35" s="175"/>
      <c r="AB35" s="175"/>
      <c r="AC35" s="176"/>
      <c r="AD35" s="170"/>
    </row>
    <row r="36" spans="1:30" ht="15.6" customHeight="1">
      <c r="A36" s="39"/>
      <c r="B36" s="177"/>
      <c r="C36" s="177"/>
      <c r="D36" s="177"/>
      <c r="E36" s="178"/>
      <c r="F36" s="178"/>
      <c r="G36" s="62"/>
      <c r="H36" s="62"/>
      <c r="I36" s="62"/>
      <c r="J36" s="38"/>
      <c r="K36" s="38"/>
      <c r="L36" s="186"/>
      <c r="M36" s="186"/>
      <c r="N36" s="186"/>
      <c r="O36" s="186"/>
      <c r="P36" s="186"/>
      <c r="Q36" s="186"/>
      <c r="R36" s="186"/>
      <c r="S36" s="186"/>
      <c r="T36" s="186"/>
      <c r="U36" s="186"/>
      <c r="V36" s="186"/>
      <c r="W36" s="38"/>
      <c r="X36" s="38"/>
      <c r="Y36" s="187"/>
      <c r="Z36" s="182"/>
      <c r="AA36" s="188"/>
      <c r="AB36" s="188"/>
      <c r="AC36" s="176"/>
      <c r="AD36" s="170"/>
    </row>
    <row r="37" spans="1:30" ht="15.6" customHeight="1">
      <c r="A37" s="39"/>
      <c r="B37" s="162"/>
      <c r="C37" s="177"/>
      <c r="D37" s="177"/>
      <c r="E37" s="178"/>
      <c r="F37" s="178"/>
      <c r="G37" s="62"/>
      <c r="H37" s="62"/>
      <c r="I37" s="62"/>
      <c r="J37" s="38"/>
      <c r="K37" s="38"/>
      <c r="L37" s="186"/>
      <c r="M37" s="186"/>
      <c r="N37" s="186"/>
      <c r="O37" s="186"/>
      <c r="P37" s="186"/>
      <c r="Q37" s="186"/>
      <c r="R37" s="186"/>
      <c r="S37" s="186"/>
      <c r="T37" s="186"/>
      <c r="U37" s="186"/>
      <c r="V37" s="186"/>
      <c r="W37" s="38"/>
      <c r="X37" s="38"/>
      <c r="Y37" s="187"/>
      <c r="Z37" s="182"/>
      <c r="AA37" s="188"/>
      <c r="AB37" s="188"/>
      <c r="AC37" s="176"/>
      <c r="AD37" s="170"/>
    </row>
    <row r="38" spans="1:30" ht="15.6" customHeight="1">
      <c r="A38" s="39"/>
      <c r="B38" s="181"/>
      <c r="C38" s="181"/>
      <c r="D38" s="181"/>
      <c r="E38" s="177"/>
      <c r="F38" s="177"/>
      <c r="G38" s="62"/>
      <c r="H38" s="62"/>
      <c r="I38" s="62"/>
      <c r="J38" s="179"/>
      <c r="K38" s="179"/>
      <c r="L38" s="179"/>
      <c r="M38" s="179"/>
      <c r="N38" s="179"/>
      <c r="O38" s="179"/>
      <c r="P38" s="179"/>
      <c r="Q38" s="179"/>
      <c r="R38" s="179"/>
      <c r="S38" s="179"/>
      <c r="T38" s="179"/>
      <c r="U38" s="179"/>
      <c r="V38" s="179"/>
      <c r="W38" s="179"/>
      <c r="X38" s="179"/>
      <c r="Y38" s="179"/>
      <c r="Z38" s="182"/>
      <c r="AA38" s="182"/>
      <c r="AB38" s="182"/>
      <c r="AC38" s="176"/>
      <c r="AD38" s="170"/>
    </row>
    <row r="39" spans="1:30" ht="33" customHeight="1">
      <c r="A39" s="39"/>
      <c r="B39" s="177"/>
      <c r="C39" s="177"/>
      <c r="D39" s="177"/>
      <c r="E39" s="177"/>
      <c r="F39" s="177"/>
      <c r="G39" s="62"/>
      <c r="H39" s="62"/>
      <c r="I39" s="62"/>
      <c r="J39" s="179"/>
      <c r="K39" s="179"/>
      <c r="L39" s="179"/>
      <c r="M39" s="179"/>
      <c r="N39" s="179"/>
      <c r="O39" s="179"/>
      <c r="P39" s="179"/>
      <c r="Q39" s="179"/>
      <c r="R39" s="179"/>
      <c r="S39" s="179"/>
      <c r="T39" s="179"/>
      <c r="U39" s="179"/>
      <c r="V39" s="179"/>
      <c r="W39" s="179"/>
      <c r="X39" s="179"/>
      <c r="Y39" s="179"/>
      <c r="Z39" s="182"/>
      <c r="AA39" s="182"/>
      <c r="AB39" s="182"/>
      <c r="AC39" s="176"/>
      <c r="AD39" s="170"/>
    </row>
    <row r="40" spans="1:30" ht="15.75" customHeight="1">
      <c r="A40" s="39"/>
      <c r="B40" s="85" t="s">
        <v>171</v>
      </c>
      <c r="C40" s="85"/>
      <c r="D40" s="85"/>
      <c r="E40" s="177"/>
      <c r="F40" s="177"/>
      <c r="G40" s="62"/>
      <c r="H40" s="62"/>
      <c r="I40" s="62"/>
      <c r="J40" s="383"/>
      <c r="K40" s="384"/>
      <c r="L40" s="179"/>
      <c r="M40" s="179"/>
      <c r="N40" s="179"/>
      <c r="O40" s="179"/>
      <c r="P40" s="179"/>
      <c r="Q40" s="179"/>
      <c r="R40" s="179"/>
      <c r="S40" s="179"/>
      <c r="T40" s="179"/>
      <c r="U40" s="179"/>
      <c r="V40" s="179"/>
      <c r="W40" s="179"/>
      <c r="X40" s="179"/>
      <c r="Y40" s="29"/>
      <c r="Z40" s="62"/>
      <c r="AA40" s="62"/>
      <c r="AB40" s="62"/>
      <c r="AC40" s="176"/>
      <c r="AD40" s="173"/>
    </row>
    <row r="41" spans="1:30" ht="5.25" customHeight="1">
      <c r="A41" s="39"/>
      <c r="B41" s="85"/>
      <c r="C41" s="85"/>
      <c r="D41" s="85"/>
      <c r="E41" s="54"/>
      <c r="F41" s="54"/>
      <c r="G41" s="189"/>
      <c r="H41" s="29"/>
      <c r="I41" s="29"/>
      <c r="J41" s="29"/>
      <c r="K41" s="29"/>
      <c r="L41" s="29"/>
      <c r="M41" s="29"/>
      <c r="N41" s="29"/>
      <c r="O41" s="29"/>
      <c r="P41" s="29"/>
      <c r="Q41" s="29"/>
      <c r="R41" s="29"/>
      <c r="S41" s="29"/>
      <c r="T41" s="29"/>
      <c r="U41" s="29"/>
      <c r="V41" s="29"/>
      <c r="W41" s="29"/>
      <c r="X41" s="29"/>
      <c r="Y41" s="29"/>
      <c r="Z41" s="29"/>
      <c r="AA41" s="183"/>
      <c r="AB41" s="183"/>
      <c r="AC41" s="183"/>
      <c r="AD41" s="170"/>
    </row>
    <row r="42" spans="1:30" ht="15.75" customHeight="1">
      <c r="A42" s="39"/>
      <c r="B42" s="151" t="s">
        <v>20</v>
      </c>
      <c r="C42" s="157"/>
      <c r="D42" s="499" t="s">
        <v>21</v>
      </c>
      <c r="E42" s="499"/>
      <c r="F42" s="158"/>
      <c r="G42" s="92" t="s">
        <v>172</v>
      </c>
      <c r="H42" s="157" t="s">
        <v>23</v>
      </c>
      <c r="I42" s="158" t="s">
        <v>24</v>
      </c>
      <c r="J42" s="470" t="s">
        <v>173</v>
      </c>
      <c r="K42" s="499"/>
      <c r="L42" s="489" t="s">
        <v>61</v>
      </c>
      <c r="M42" s="489"/>
      <c r="N42" s="499" t="s">
        <v>27</v>
      </c>
      <c r="O42" s="499"/>
      <c r="P42" s="499" t="s">
        <v>28</v>
      </c>
      <c r="Q42" s="499"/>
      <c r="R42" s="499"/>
      <c r="S42" s="499" t="s">
        <v>63</v>
      </c>
      <c r="T42" s="499"/>
      <c r="U42" s="499"/>
      <c r="V42" s="499"/>
      <c r="W42" s="499" t="s">
        <v>174</v>
      </c>
      <c r="X42" s="499"/>
      <c r="Y42" s="92" t="s">
        <v>30</v>
      </c>
      <c r="Z42" s="153" t="s">
        <v>32</v>
      </c>
      <c r="AA42" s="470" t="s">
        <v>33</v>
      </c>
      <c r="AB42" s="473"/>
      <c r="AC42" s="176"/>
      <c r="AD42" s="259"/>
    </row>
    <row r="43" spans="1:30" ht="15.75" customHeight="1">
      <c r="A43" s="39"/>
      <c r="B43" s="152" t="s">
        <v>34</v>
      </c>
      <c r="C43" s="155"/>
      <c r="D43" s="96"/>
      <c r="E43" s="96"/>
      <c r="F43" s="156"/>
      <c r="G43" s="96" t="s">
        <v>35</v>
      </c>
      <c r="H43" s="155" t="s">
        <v>35</v>
      </c>
      <c r="I43" s="156" t="s">
        <v>35</v>
      </c>
      <c r="J43" s="508" t="s">
        <v>35</v>
      </c>
      <c r="K43" s="508"/>
      <c r="L43" s="508" t="s">
        <v>35</v>
      </c>
      <c r="M43" s="508"/>
      <c r="N43" s="500" t="s">
        <v>35</v>
      </c>
      <c r="O43" s="500"/>
      <c r="P43" s="500" t="s">
        <v>35</v>
      </c>
      <c r="Q43" s="500"/>
      <c r="R43" s="500"/>
      <c r="S43" s="500" t="s">
        <v>35</v>
      </c>
      <c r="T43" s="500"/>
      <c r="U43" s="500"/>
      <c r="V43" s="500"/>
      <c r="W43" s="500" t="s">
        <v>35</v>
      </c>
      <c r="X43" s="500"/>
      <c r="Y43" s="96" t="s">
        <v>36</v>
      </c>
      <c r="Z43" s="154"/>
      <c r="AA43" s="474" t="s">
        <v>38</v>
      </c>
      <c r="AB43" s="475"/>
      <c r="AC43" s="176"/>
      <c r="AD43" s="170"/>
    </row>
    <row r="44" spans="1:30" ht="15.75" customHeight="1">
      <c r="A44" s="39"/>
      <c r="B44" s="333"/>
      <c r="C44" s="564"/>
      <c r="D44" s="565"/>
      <c r="E44" s="293" t="str">
        <f>IF(C44=0,"","-S")</f>
        <v/>
      </c>
      <c r="F44" s="392"/>
      <c r="G44" s="294"/>
      <c r="H44" s="294"/>
      <c r="I44" s="295"/>
      <c r="J44" s="537"/>
      <c r="K44" s="537"/>
      <c r="L44" s="547"/>
      <c r="M44" s="547"/>
      <c r="N44" s="547"/>
      <c r="O44" s="547"/>
      <c r="P44" s="547"/>
      <c r="Q44" s="547"/>
      <c r="R44" s="547"/>
      <c r="S44" s="559" t="str">
        <f>IF(C44="BD","≥","")</f>
        <v/>
      </c>
      <c r="T44" s="559"/>
      <c r="U44" s="378" t="str">
        <f>IF(C44="BD",(L44+10+10-2*J44),"")</f>
        <v/>
      </c>
      <c r="V44" s="367"/>
      <c r="W44" s="550" t="str">
        <f>IF(H44=14,44,IF(H44=12,36,IF(H44=10,36,IF(H44=8,29,""))))</f>
        <v/>
      </c>
      <c r="X44" s="550"/>
      <c r="Y44" s="296"/>
      <c r="Z44" s="275"/>
      <c r="AA44" s="457">
        <f>Y44*Z44</f>
        <v>0</v>
      </c>
      <c r="AB44" s="458"/>
      <c r="AC44" s="176"/>
      <c r="AD44" s="170"/>
    </row>
    <row r="45" spans="1:30" ht="15.75" customHeight="1">
      <c r="A45" s="39"/>
      <c r="B45" s="337"/>
      <c r="C45" s="560"/>
      <c r="D45" s="561"/>
      <c r="E45" s="297" t="str">
        <f>IF(C45=0,"","-S")</f>
        <v/>
      </c>
      <c r="F45" s="393"/>
      <c r="G45" s="289"/>
      <c r="H45" s="289"/>
      <c r="I45" s="290"/>
      <c r="J45" s="537"/>
      <c r="K45" s="537"/>
      <c r="L45" s="555"/>
      <c r="M45" s="555"/>
      <c r="N45" s="555"/>
      <c r="O45" s="555"/>
      <c r="P45" s="547"/>
      <c r="Q45" s="547"/>
      <c r="R45" s="547"/>
      <c r="S45" s="538" t="str">
        <f t="shared" ref="S45:S47" si="0">IF(C45="BD","≥","")</f>
        <v/>
      </c>
      <c r="T45" s="538"/>
      <c r="U45" s="381" t="str">
        <f t="shared" ref="U45:U47" si="1">IF(C45="BD",(L45+10+10-2*J45),"")</f>
        <v/>
      </c>
      <c r="V45" s="368"/>
      <c r="W45" s="551" t="str">
        <f>IF(H45=14,44,IF(H45=12,36,IF(H45=10,36,IF(H45=8,29,""))))</f>
        <v/>
      </c>
      <c r="X45" s="551"/>
      <c r="Y45" s="296"/>
      <c r="Z45" s="299"/>
      <c r="AA45" s="539">
        <f>Y45*Z45</f>
        <v>0</v>
      </c>
      <c r="AB45" s="540"/>
      <c r="AC45" s="176"/>
      <c r="AD45" s="170"/>
    </row>
    <row r="46" spans="1:30" ht="15.75" customHeight="1">
      <c r="A46" s="39"/>
      <c r="B46" s="349"/>
      <c r="C46" s="560"/>
      <c r="D46" s="561"/>
      <c r="E46" s="297" t="str">
        <f>IF(C46=0,"","-S")</f>
        <v/>
      </c>
      <c r="F46" s="393"/>
      <c r="G46" s="289"/>
      <c r="H46" s="289"/>
      <c r="I46" s="290"/>
      <c r="J46" s="537"/>
      <c r="K46" s="537"/>
      <c r="L46" s="555"/>
      <c r="M46" s="555"/>
      <c r="N46" s="555"/>
      <c r="O46" s="555"/>
      <c r="P46" s="547"/>
      <c r="Q46" s="547"/>
      <c r="R46" s="547"/>
      <c r="S46" s="538" t="str">
        <f t="shared" si="0"/>
        <v/>
      </c>
      <c r="T46" s="538"/>
      <c r="U46" s="381" t="str">
        <f t="shared" si="1"/>
        <v/>
      </c>
      <c r="V46" s="368"/>
      <c r="W46" s="551" t="str">
        <f>IF(H46=14,44,IF(H46=12,36,IF(H46=10,36,IF(H46=8,29,""))))</f>
        <v/>
      </c>
      <c r="X46" s="551"/>
      <c r="Y46" s="296"/>
      <c r="Z46" s="300"/>
      <c r="AA46" s="539">
        <f>Y46*Z46</f>
        <v>0</v>
      </c>
      <c r="AB46" s="540"/>
      <c r="AC46" s="176"/>
      <c r="AD46" s="170"/>
    </row>
    <row r="47" spans="1:30" ht="15.75" customHeight="1">
      <c r="A47" s="39"/>
      <c r="B47" s="335"/>
      <c r="C47" s="562"/>
      <c r="D47" s="563"/>
      <c r="E47" s="301" t="str">
        <f>IF(C47=0,"","-S")</f>
        <v/>
      </c>
      <c r="F47" s="394"/>
      <c r="G47" s="291"/>
      <c r="H47" s="291"/>
      <c r="I47" s="292"/>
      <c r="J47" s="566"/>
      <c r="K47" s="567"/>
      <c r="L47" s="544"/>
      <c r="M47" s="544"/>
      <c r="N47" s="544"/>
      <c r="O47" s="544"/>
      <c r="P47" s="556"/>
      <c r="Q47" s="556"/>
      <c r="R47" s="556"/>
      <c r="S47" s="558" t="str">
        <f t="shared" si="0"/>
        <v/>
      </c>
      <c r="T47" s="558"/>
      <c r="U47" s="382" t="str">
        <f t="shared" si="1"/>
        <v/>
      </c>
      <c r="V47" s="375"/>
      <c r="W47" s="557" t="str">
        <f>IF(H47=14,44,IF(H47=12,36,IF(H47=10,36,IF(H47=8,29,""))))</f>
        <v/>
      </c>
      <c r="X47" s="557"/>
      <c r="Y47" s="376"/>
      <c r="Z47" s="303"/>
      <c r="AA47" s="453">
        <f>Y47*Z47</f>
        <v>0</v>
      </c>
      <c r="AB47" s="454"/>
      <c r="AC47" s="176"/>
      <c r="AD47" s="173" t="s">
        <v>15</v>
      </c>
    </row>
    <row r="48" spans="1:30" ht="15.75" customHeight="1">
      <c r="A48" s="39"/>
      <c r="B48" s="177"/>
      <c r="C48" s="385" t="str" cm="1">
        <f t="array" ref="C48">IF(C44="S1",x,IF(C45="S+",14,IF(C46=14,14,IF(C47=14,14,""))))</f>
        <v/>
      </c>
      <c r="D48" s="177"/>
      <c r="E48" s="385"/>
      <c r="F48" s="177"/>
      <c r="G48" s="62"/>
      <c r="H48" s="385" t="str">
        <f>IF(H44=14,14,IF(H45=14,14,IF(H46=14,14,IF(H47=14,14,""))))</f>
        <v/>
      </c>
      <c r="I48" s="62"/>
      <c r="J48" s="179"/>
      <c r="K48" s="404"/>
      <c r="L48" s="179"/>
      <c r="M48" s="179"/>
      <c r="N48" s="62"/>
      <c r="O48" s="404"/>
      <c r="P48" s="62"/>
      <c r="Q48" s="62"/>
      <c r="R48" s="39"/>
      <c r="S48" s="39"/>
      <c r="T48" s="39"/>
      <c r="U48" s="39"/>
      <c r="V48" s="39"/>
      <c r="W48" s="404" t="str">
        <f>IF(H48=14, "ø14 --&gt;Emin=205; ausgenommen TYP BV und S1","")</f>
        <v/>
      </c>
      <c r="Y48" s="187"/>
      <c r="Z48" s="182"/>
      <c r="AA48" s="190"/>
      <c r="AB48" s="190"/>
      <c r="AC48" s="176"/>
      <c r="AD48" s="170"/>
    </row>
    <row r="49" spans="1:30" ht="33" customHeight="1">
      <c r="A49" s="39"/>
      <c r="B49" s="181"/>
      <c r="C49" s="181"/>
      <c r="D49" s="181"/>
      <c r="E49" s="177"/>
      <c r="F49" s="177"/>
      <c r="G49" s="62"/>
      <c r="H49" s="62"/>
      <c r="I49" s="62"/>
      <c r="J49" s="179"/>
      <c r="K49" s="179"/>
      <c r="L49" s="179"/>
      <c r="M49" s="179"/>
      <c r="N49" s="179"/>
      <c r="O49" s="179"/>
      <c r="P49" s="179"/>
      <c r="Q49" s="179"/>
      <c r="R49" s="179"/>
      <c r="S49" s="179"/>
      <c r="T49" s="179"/>
      <c r="U49" s="179"/>
      <c r="V49" s="179"/>
      <c r="W49" s="179"/>
      <c r="X49" s="179"/>
      <c r="Y49" s="179"/>
      <c r="Z49" s="182"/>
      <c r="AA49" s="182"/>
      <c r="AB49" s="182"/>
      <c r="AC49" s="176"/>
      <c r="AD49" s="170"/>
    </row>
    <row r="50" spans="1:30" ht="15.75" customHeight="1">
      <c r="A50" s="39"/>
      <c r="B50" s="85" t="s">
        <v>175</v>
      </c>
      <c r="C50" s="85"/>
      <c r="D50" s="85"/>
      <c r="E50" s="177"/>
      <c r="F50" s="177"/>
      <c r="G50" s="62"/>
      <c r="H50" s="62"/>
      <c r="I50" s="62"/>
      <c r="J50" s="179"/>
      <c r="K50" s="179"/>
      <c r="L50" s="179"/>
      <c r="M50" s="179"/>
      <c r="N50" s="179"/>
      <c r="O50" s="179"/>
      <c r="P50" s="179"/>
      <c r="Q50" s="179"/>
      <c r="R50" s="179"/>
      <c r="S50" s="179"/>
      <c r="T50" s="179"/>
      <c r="U50" s="179"/>
      <c r="V50" s="179"/>
      <c r="W50" s="179"/>
      <c r="X50" s="179"/>
      <c r="Y50" s="29"/>
      <c r="Z50" s="62"/>
      <c r="AA50" s="62"/>
      <c r="AB50" s="62"/>
      <c r="AC50" s="176"/>
      <c r="AD50" s="170"/>
    </row>
    <row r="51" spans="1:30" ht="5.25" customHeight="1">
      <c r="A51" s="39"/>
      <c r="B51" s="85"/>
      <c r="C51" s="85"/>
      <c r="D51" s="85"/>
      <c r="E51" s="54"/>
      <c r="F51" s="54"/>
      <c r="G51" s="189"/>
      <c r="H51" s="29"/>
      <c r="I51" s="29"/>
      <c r="J51" s="29"/>
      <c r="K51" s="29"/>
      <c r="L51" s="29"/>
      <c r="M51" s="29"/>
      <c r="N51" s="29"/>
      <c r="O51" s="29"/>
      <c r="P51" s="29"/>
      <c r="Q51" s="29"/>
      <c r="R51" s="29"/>
      <c r="S51" s="29"/>
      <c r="T51" s="29"/>
      <c r="U51" s="29"/>
      <c r="V51" s="29"/>
      <c r="W51" s="29"/>
      <c r="X51" s="29"/>
      <c r="Y51" s="29"/>
      <c r="Z51" s="29"/>
      <c r="AA51" s="183"/>
      <c r="AB51" s="183"/>
      <c r="AC51" s="176"/>
      <c r="AD51" s="170"/>
    </row>
    <row r="52" spans="1:30" ht="15.75" customHeight="1">
      <c r="A52" s="39"/>
      <c r="B52" s="151" t="s">
        <v>20</v>
      </c>
      <c r="C52" s="157"/>
      <c r="D52" s="499" t="s">
        <v>21</v>
      </c>
      <c r="E52" s="499"/>
      <c r="F52" s="158"/>
      <c r="G52" s="92" t="s">
        <v>172</v>
      </c>
      <c r="H52" s="157" t="s">
        <v>23</v>
      </c>
      <c r="I52" s="158" t="s">
        <v>24</v>
      </c>
      <c r="J52" s="470" t="s">
        <v>173</v>
      </c>
      <c r="K52" s="499"/>
      <c r="L52" s="489" t="s">
        <v>61</v>
      </c>
      <c r="M52" s="489"/>
      <c r="N52" s="499" t="s">
        <v>27</v>
      </c>
      <c r="O52" s="499"/>
      <c r="P52" s="499" t="s">
        <v>28</v>
      </c>
      <c r="Q52" s="499"/>
      <c r="R52" s="499"/>
      <c r="S52" s="499" t="s">
        <v>63</v>
      </c>
      <c r="T52" s="499"/>
      <c r="U52" s="499"/>
      <c r="V52" s="499"/>
      <c r="W52" s="499" t="s">
        <v>174</v>
      </c>
      <c r="X52" s="499"/>
      <c r="Y52" s="92" t="s">
        <v>30</v>
      </c>
      <c r="Z52" s="153" t="s">
        <v>32</v>
      </c>
      <c r="AA52" s="470" t="s">
        <v>33</v>
      </c>
      <c r="AB52" s="473"/>
      <c r="AC52" s="176"/>
      <c r="AD52" s="170"/>
    </row>
    <row r="53" spans="1:30" ht="15.75" customHeight="1">
      <c r="A53" s="39"/>
      <c r="B53" s="152" t="s">
        <v>34</v>
      </c>
      <c r="C53" s="155"/>
      <c r="D53" s="96"/>
      <c r="E53" s="96"/>
      <c r="F53" s="156"/>
      <c r="G53" s="96" t="s">
        <v>35</v>
      </c>
      <c r="H53" s="155" t="s">
        <v>35</v>
      </c>
      <c r="I53" s="156" t="s">
        <v>35</v>
      </c>
      <c r="J53" s="508" t="s">
        <v>35</v>
      </c>
      <c r="K53" s="508"/>
      <c r="L53" s="508" t="s">
        <v>35</v>
      </c>
      <c r="M53" s="508"/>
      <c r="N53" s="500" t="s">
        <v>35</v>
      </c>
      <c r="O53" s="500"/>
      <c r="P53" s="500" t="s">
        <v>35</v>
      </c>
      <c r="Q53" s="500"/>
      <c r="R53" s="500"/>
      <c r="S53" s="500" t="s">
        <v>35</v>
      </c>
      <c r="T53" s="500"/>
      <c r="U53" s="500"/>
      <c r="V53" s="500"/>
      <c r="W53" s="500" t="s">
        <v>35</v>
      </c>
      <c r="X53" s="500"/>
      <c r="Y53" s="96" t="s">
        <v>36</v>
      </c>
      <c r="Z53" s="154"/>
      <c r="AA53" s="474" t="s">
        <v>38</v>
      </c>
      <c r="AB53" s="475"/>
      <c r="AC53" s="176"/>
      <c r="AD53" s="170"/>
    </row>
    <row r="54" spans="1:30" ht="15.75" customHeight="1">
      <c r="A54" s="39"/>
      <c r="B54" s="343"/>
      <c r="C54" s="304" t="str">
        <f>IF(D54=0,"","P")</f>
        <v/>
      </c>
      <c r="D54" s="305"/>
      <c r="E54" s="293" t="str">
        <f>IF(D54=0,"","-S")</f>
        <v/>
      </c>
      <c r="F54" s="392"/>
      <c r="G54" s="142"/>
      <c r="H54" s="294"/>
      <c r="I54" s="295"/>
      <c r="J54" s="548"/>
      <c r="K54" s="549"/>
      <c r="L54" s="547"/>
      <c r="M54" s="547"/>
      <c r="N54" s="547"/>
      <c r="O54" s="547"/>
      <c r="P54" s="547"/>
      <c r="Q54" s="547"/>
      <c r="R54" s="547"/>
      <c r="S54" s="552" t="str">
        <f>IF(D54="BD","≥","")</f>
        <v/>
      </c>
      <c r="T54" s="552"/>
      <c r="U54" s="379" t="str">
        <f>IF(D54="BD",(L54+10+10-2*J54),"")</f>
        <v/>
      </c>
      <c r="V54" s="369"/>
      <c r="W54" s="550" t="str">
        <f>IF(H54=14,44,IF(H54=12,36,IF(H54=10,36,IF(H54=8,29,""))))</f>
        <v/>
      </c>
      <c r="X54" s="550"/>
      <c r="Y54" s="296"/>
      <c r="Z54" s="275"/>
      <c r="AA54" s="512">
        <f>Y54*Z54</f>
        <v>0</v>
      </c>
      <c r="AB54" s="448"/>
      <c r="AC54" s="176"/>
      <c r="AD54" s="170"/>
    </row>
    <row r="55" spans="1:30" ht="15.75" customHeight="1">
      <c r="A55" s="39"/>
      <c r="B55" s="350"/>
      <c r="C55" s="304" t="str">
        <f>IF(D55=0,"","P")</f>
        <v/>
      </c>
      <c r="D55" s="306"/>
      <c r="E55" s="297" t="str">
        <f>IF(D55=0,"","-S")</f>
        <v/>
      </c>
      <c r="F55" s="393"/>
      <c r="G55" s="307"/>
      <c r="H55" s="289"/>
      <c r="I55" s="290"/>
      <c r="J55" s="553"/>
      <c r="K55" s="554"/>
      <c r="L55" s="555"/>
      <c r="M55" s="555"/>
      <c r="N55" s="555"/>
      <c r="O55" s="555"/>
      <c r="P55" s="547"/>
      <c r="Q55" s="547"/>
      <c r="R55" s="547"/>
      <c r="S55" s="552" t="str">
        <f>IF(D55="BD","≥","")</f>
        <v/>
      </c>
      <c r="T55" s="552"/>
      <c r="U55" s="380" t="str">
        <f>IF(D55="BD",(L55+10+10-2*J55),"")</f>
        <v/>
      </c>
      <c r="V55" s="370"/>
      <c r="W55" s="551" t="str">
        <f>IF(H55=14,44,IF(H55=12,36,IF(H55=10,36,IF(H55=8,29,""))))</f>
        <v/>
      </c>
      <c r="X55" s="551"/>
      <c r="Y55" s="298"/>
      <c r="Z55" s="299"/>
      <c r="AA55" s="539">
        <f>Y55*Z55</f>
        <v>0</v>
      </c>
      <c r="AB55" s="540"/>
      <c r="AC55" s="176"/>
      <c r="AD55" s="170"/>
    </row>
    <row r="56" spans="1:30" ht="15.75" customHeight="1">
      <c r="A56" s="39"/>
      <c r="B56" s="351"/>
      <c r="C56" s="304" t="str">
        <f>IF(D56=0,"","P")</f>
        <v/>
      </c>
      <c r="D56" s="306"/>
      <c r="E56" s="297" t="str">
        <f>IF(D56=0,"","-S")</f>
        <v/>
      </c>
      <c r="F56" s="393"/>
      <c r="G56" s="308"/>
      <c r="H56" s="289"/>
      <c r="I56" s="290"/>
      <c r="J56" s="553"/>
      <c r="K56" s="554"/>
      <c r="L56" s="555"/>
      <c r="M56" s="555"/>
      <c r="N56" s="555"/>
      <c r="O56" s="555"/>
      <c r="P56" s="547"/>
      <c r="Q56" s="547"/>
      <c r="R56" s="547"/>
      <c r="S56" s="552" t="str">
        <f>IF(D56="BD","≥","")</f>
        <v/>
      </c>
      <c r="T56" s="552"/>
      <c r="U56" s="380" t="str">
        <f>IF(D56="BD",(L56+10+10-2*J56),"")</f>
        <v/>
      </c>
      <c r="V56" s="370"/>
      <c r="W56" s="551" t="str">
        <f>IF(H56=14,44,IF(H56=12,36,IF(H56=10,36,IF(H56=8,29,""))))</f>
        <v/>
      </c>
      <c r="X56" s="551"/>
      <c r="Y56" s="298"/>
      <c r="Z56" s="300"/>
      <c r="AA56" s="539">
        <f>Y56*Z56</f>
        <v>0</v>
      </c>
      <c r="AB56" s="540"/>
      <c r="AC56" s="176"/>
      <c r="AD56" s="170"/>
    </row>
    <row r="57" spans="1:30" ht="15.75" customHeight="1">
      <c r="A57" s="39"/>
      <c r="B57" s="346"/>
      <c r="C57" s="309" t="str">
        <f>IF(D57=0,"","P")</f>
        <v/>
      </c>
      <c r="D57" s="310"/>
      <c r="E57" s="301" t="str">
        <f>IF(D57=0,"","-S")</f>
        <v/>
      </c>
      <c r="F57" s="394"/>
      <c r="G57" s="143"/>
      <c r="H57" s="291"/>
      <c r="I57" s="292"/>
      <c r="J57" s="542"/>
      <c r="K57" s="543"/>
      <c r="L57" s="544"/>
      <c r="M57" s="544"/>
      <c r="N57" s="544"/>
      <c r="O57" s="544"/>
      <c r="P57" s="556"/>
      <c r="Q57" s="556"/>
      <c r="R57" s="556"/>
      <c r="S57" s="545" t="str">
        <f>IF(D57="BD","≥","")</f>
        <v/>
      </c>
      <c r="T57" s="545"/>
      <c r="U57" s="377" t="str">
        <f>IF(D57="BD",(L57+10+10-2*J57),"")</f>
        <v/>
      </c>
      <c r="V57" s="371"/>
      <c r="W57" s="546" t="str">
        <f>IF(H57=14,44,IF(H57=12,36,IF(H57=10,36,IF(H57=8,29,""))))</f>
        <v/>
      </c>
      <c r="X57" s="546"/>
      <c r="Y57" s="302"/>
      <c r="Z57" s="303"/>
      <c r="AA57" s="513">
        <f>Y57*Z57</f>
        <v>0</v>
      </c>
      <c r="AB57" s="454"/>
      <c r="AC57" s="176"/>
      <c r="AD57" s="173" t="s">
        <v>15</v>
      </c>
    </row>
    <row r="58" spans="1:30" ht="15.75" customHeight="1">
      <c r="A58" s="39"/>
      <c r="B58" s="177"/>
      <c r="C58" s="177"/>
      <c r="D58" s="177"/>
      <c r="E58" s="177"/>
      <c r="F58" s="177"/>
      <c r="G58" s="62"/>
      <c r="H58" s="385" t="str">
        <f>IF(H54=14,14,IF(H55=14,14,IF(H56=14,14,IF(H57=14,14,""))))</f>
        <v/>
      </c>
      <c r="I58" s="62"/>
      <c r="J58" s="383"/>
      <c r="K58" s="383"/>
      <c r="L58" s="179"/>
      <c r="M58" s="179"/>
      <c r="N58" s="62"/>
      <c r="O58" s="62"/>
      <c r="P58" s="62"/>
      <c r="Q58" s="62"/>
      <c r="R58" s="62"/>
      <c r="S58" s="62"/>
      <c r="U58" s="62"/>
      <c r="V58" s="62"/>
      <c r="W58" s="404" t="str">
        <f>IF(H58=14, "ø14 --&gt;Emin=202; ausgenommen TYP BV und S1","")</f>
        <v/>
      </c>
      <c r="X58" s="179"/>
      <c r="Y58" s="187"/>
      <c r="Z58" s="182"/>
      <c r="AA58" s="190"/>
      <c r="AB58" s="190"/>
      <c r="AC58" s="176"/>
      <c r="AD58" s="170"/>
    </row>
    <row r="59" spans="1:30" ht="22.5" customHeight="1">
      <c r="A59" s="39"/>
      <c r="B59" s="386" t="s">
        <v>176</v>
      </c>
      <c r="C59" s="29"/>
      <c r="D59" s="29"/>
      <c r="E59" s="29"/>
      <c r="F59" s="29"/>
      <c r="G59" s="29"/>
      <c r="H59" s="29"/>
      <c r="I59" s="29"/>
      <c r="J59" s="29"/>
      <c r="K59" s="29"/>
      <c r="L59" s="29"/>
      <c r="M59" s="29"/>
      <c r="N59" s="35"/>
      <c r="O59" s="35"/>
      <c r="P59" s="35"/>
      <c r="Q59" s="29"/>
      <c r="R59" s="29"/>
      <c r="S59" s="29"/>
      <c r="T59" s="36"/>
      <c r="U59" s="36"/>
      <c r="V59" s="36"/>
      <c r="W59" s="37"/>
      <c r="X59" s="37"/>
      <c r="Y59" s="37"/>
      <c r="Z59" s="35"/>
      <c r="AA59" s="35"/>
      <c r="AB59" s="185"/>
      <c r="AC59" s="176"/>
      <c r="AD59" s="191"/>
    </row>
    <row r="60" spans="1:30" ht="53.25" customHeight="1">
      <c r="A60" s="39"/>
      <c r="B60" s="465"/>
      <c r="C60" s="465"/>
      <c r="D60" s="465"/>
      <c r="E60" s="465"/>
      <c r="F60" s="465"/>
      <c r="G60" s="465"/>
      <c r="H60" s="465"/>
      <c r="I60" s="465"/>
      <c r="J60" s="465"/>
      <c r="K60" s="192"/>
      <c r="L60" s="192"/>
      <c r="M60" s="192"/>
      <c r="N60" s="193"/>
      <c r="O60" s="193"/>
      <c r="P60" s="193"/>
      <c r="Q60" s="193"/>
      <c r="R60" s="193"/>
      <c r="S60" s="193"/>
      <c r="T60" s="193"/>
      <c r="U60" s="193"/>
      <c r="V60" s="193"/>
      <c r="W60" s="39"/>
      <c r="X60" s="39"/>
      <c r="Y60" s="39"/>
      <c r="Z60" s="39"/>
      <c r="AA60" s="39"/>
      <c r="AB60" s="185"/>
      <c r="AC60" s="176"/>
      <c r="AD60" s="191"/>
    </row>
    <row r="61" spans="1:30" ht="15.75" customHeight="1">
      <c r="A61" s="39"/>
      <c r="B61" s="465"/>
      <c r="C61" s="465"/>
      <c r="D61" s="465"/>
      <c r="E61" s="465"/>
      <c r="F61" s="465"/>
      <c r="G61" s="465"/>
      <c r="H61" s="465"/>
      <c r="I61" s="465"/>
      <c r="J61" s="465"/>
      <c r="K61" s="192"/>
      <c r="L61" s="192"/>
      <c r="M61" s="192"/>
      <c r="N61" s="193"/>
      <c r="O61" s="193"/>
      <c r="P61" s="193"/>
      <c r="Q61" s="193"/>
      <c r="R61" s="193"/>
      <c r="S61" s="193"/>
      <c r="T61" s="193"/>
      <c r="U61" s="193"/>
      <c r="V61" s="193"/>
      <c r="W61" s="193"/>
      <c r="X61" s="193"/>
      <c r="Y61" s="193"/>
      <c r="Z61" s="39"/>
      <c r="AB61" s="74" t="s">
        <v>117</v>
      </c>
      <c r="AC61" s="176"/>
      <c r="AD61" s="191"/>
    </row>
    <row r="62" spans="1:30" s="27" customFormat="1" ht="47.25" customHeight="1">
      <c r="N62" s="40"/>
      <c r="O62" s="40"/>
      <c r="P62" s="40"/>
      <c r="Q62" s="40"/>
      <c r="R62" s="40"/>
      <c r="S62" s="40"/>
      <c r="T62" s="41"/>
      <c r="U62" s="41"/>
      <c r="V62" s="41"/>
      <c r="Z62" s="42"/>
      <c r="AA62" s="42"/>
      <c r="AB62" s="42"/>
      <c r="AC62" s="194"/>
      <c r="AD62" s="194"/>
    </row>
    <row r="63" spans="1:30" s="27" customFormat="1" ht="45.75" customHeight="1">
      <c r="B63" s="510"/>
      <c r="C63" s="510"/>
      <c r="D63" s="510"/>
      <c r="E63" s="510"/>
      <c r="F63" s="510"/>
      <c r="G63" s="510"/>
      <c r="H63" s="510"/>
      <c r="I63" s="510"/>
      <c r="J63" s="510"/>
      <c r="K63" s="195"/>
      <c r="L63" s="195"/>
      <c r="M63" s="195"/>
      <c r="AC63" s="194"/>
      <c r="AD63" s="194"/>
    </row>
    <row r="64" spans="1:30" s="27" customFormat="1" ht="15.75" customHeight="1">
      <c r="B64" s="43"/>
      <c r="C64" s="43"/>
      <c r="D64" s="43"/>
      <c r="E64" s="43"/>
      <c r="F64" s="43"/>
      <c r="G64" s="43"/>
      <c r="H64" s="43"/>
      <c r="I64" s="44"/>
      <c r="J64" s="45"/>
      <c r="K64" s="45"/>
      <c r="L64" s="45"/>
      <c r="M64" s="45"/>
      <c r="N64" s="16"/>
      <c r="O64" s="16"/>
      <c r="P64" s="16"/>
      <c r="Q64" s="45"/>
      <c r="R64" s="45"/>
      <c r="S64" s="45"/>
      <c r="T64" s="43"/>
      <c r="U64" s="43"/>
      <c r="V64" s="43"/>
      <c r="W64" s="41"/>
      <c r="X64" s="41"/>
      <c r="Y64" s="41"/>
      <c r="Z64" s="43"/>
      <c r="AA64" s="43"/>
      <c r="AB64" s="43"/>
      <c r="AC64" s="46"/>
      <c r="AD64" s="46"/>
    </row>
    <row r="65" spans="2:30" s="27" customFormat="1" ht="15.75" customHeight="1">
      <c r="B65" s="46"/>
      <c r="C65" s="46"/>
      <c r="D65" s="46"/>
      <c r="E65" s="46"/>
      <c r="F65" s="46"/>
      <c r="G65" s="46"/>
      <c r="H65" s="46"/>
      <c r="I65" s="44"/>
      <c r="J65" s="45"/>
      <c r="K65" s="45"/>
      <c r="L65" s="45"/>
      <c r="M65" s="45"/>
      <c r="N65" s="16"/>
      <c r="O65" s="16"/>
      <c r="P65" s="16"/>
      <c r="Q65" s="45"/>
      <c r="R65" s="45"/>
      <c r="S65" s="45"/>
      <c r="T65" s="46"/>
      <c r="U65" s="46"/>
      <c r="V65" s="46"/>
      <c r="W65" s="41"/>
      <c r="X65" s="41"/>
      <c r="Y65" s="41"/>
      <c r="Z65" s="46"/>
      <c r="AA65" s="46"/>
      <c r="AB65" s="46"/>
      <c r="AC65" s="46"/>
      <c r="AD65" s="46"/>
    </row>
    <row r="66" spans="2:30" s="27" customFormat="1" ht="11.25" customHeight="1">
      <c r="B66" s="47"/>
      <c r="C66" s="47"/>
      <c r="D66" s="47"/>
      <c r="E66" s="47"/>
      <c r="F66" s="47"/>
      <c r="G66" s="46"/>
      <c r="H66" s="46"/>
      <c r="I66" s="47"/>
      <c r="J66" s="46"/>
      <c r="K66" s="46"/>
      <c r="L66" s="46"/>
      <c r="M66" s="46"/>
      <c r="N66" s="46"/>
      <c r="O66" s="46"/>
      <c r="P66" s="46"/>
      <c r="Q66" s="46"/>
      <c r="R66" s="46"/>
      <c r="S66" s="46"/>
      <c r="T66" s="48"/>
      <c r="U66" s="48"/>
      <c r="V66" s="48"/>
      <c r="W66" s="41"/>
      <c r="X66" s="41"/>
      <c r="Y66" s="41"/>
      <c r="Z66" s="46"/>
      <c r="AC66" s="46"/>
      <c r="AD66" s="46"/>
    </row>
    <row r="67" spans="2:30" s="27" customFormat="1" ht="15.75" customHeight="1">
      <c r="J67" s="46"/>
      <c r="K67" s="46"/>
      <c r="L67" s="46"/>
      <c r="M67" s="46"/>
      <c r="N67" s="46"/>
      <c r="O67" s="46"/>
      <c r="P67" s="46"/>
      <c r="Q67" s="48"/>
      <c r="R67" s="48"/>
      <c r="S67" s="48"/>
      <c r="T67" s="48"/>
      <c r="U67" s="48"/>
      <c r="V67" s="48"/>
      <c r="W67" s="41"/>
      <c r="X67" s="41"/>
      <c r="Y67" s="41"/>
      <c r="Z67" s="18"/>
      <c r="AA67" s="19"/>
      <c r="AB67" s="19"/>
      <c r="AC67" s="46"/>
      <c r="AD67" s="46"/>
    </row>
    <row r="68" spans="2:30" s="27" customFormat="1">
      <c r="J68" s="46"/>
      <c r="K68" s="46"/>
      <c r="L68" s="46"/>
      <c r="M68" s="46"/>
      <c r="N68" s="46"/>
      <c r="O68" s="46"/>
      <c r="P68" s="46"/>
      <c r="Q68" s="48"/>
      <c r="R68" s="48"/>
      <c r="S68" s="48"/>
      <c r="T68" s="48"/>
      <c r="U68" s="48"/>
      <c r="V68" s="48"/>
      <c r="W68" s="41"/>
      <c r="X68" s="41"/>
      <c r="Y68" s="41"/>
      <c r="Z68" s="46"/>
      <c r="AA68" s="46"/>
      <c r="AB68" s="46"/>
      <c r="AC68" s="46"/>
      <c r="AD68" s="46"/>
    </row>
    <row r="69" spans="2:30" s="27" customFormat="1" ht="15">
      <c r="B69" s="49"/>
      <c r="C69" s="49"/>
      <c r="D69" s="49"/>
      <c r="E69" s="49"/>
      <c r="F69" s="49"/>
      <c r="G69" s="49"/>
      <c r="H69" s="49"/>
      <c r="I69" s="49"/>
      <c r="J69" s="49"/>
      <c r="K69" s="49"/>
      <c r="L69" s="49"/>
      <c r="M69" s="49"/>
      <c r="N69" s="49"/>
      <c r="O69" s="49"/>
      <c r="P69" s="49"/>
      <c r="Q69" s="49"/>
      <c r="R69" s="49"/>
      <c r="S69" s="49"/>
      <c r="T69" s="49"/>
      <c r="U69" s="49"/>
      <c r="V69" s="49"/>
      <c r="W69" s="49"/>
      <c r="X69" s="49"/>
      <c r="Y69" s="20"/>
      <c r="AA69" s="20"/>
      <c r="AB69" s="20"/>
      <c r="AC69" s="46"/>
      <c r="AD69" s="46"/>
    </row>
    <row r="70" spans="2:30" s="27" customFormat="1">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46"/>
      <c r="AD70" s="46"/>
    </row>
    <row r="71" spans="2:30" s="27" customFormat="1">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46"/>
      <c r="AD71" s="46"/>
    </row>
    <row r="72" spans="2:30" s="27" customFormat="1">
      <c r="J72" s="21"/>
      <c r="K72" s="21"/>
      <c r="L72" s="21"/>
      <c r="M72" s="21"/>
      <c r="N72" s="21"/>
      <c r="O72" s="21"/>
      <c r="P72" s="21"/>
      <c r="Q72" s="21"/>
      <c r="R72" s="21"/>
      <c r="S72" s="21"/>
      <c r="T72" s="20"/>
      <c r="U72" s="20"/>
      <c r="V72" s="20"/>
      <c r="W72" s="20"/>
      <c r="X72" s="20"/>
      <c r="Y72" s="20"/>
      <c r="Z72" s="20"/>
      <c r="AA72" s="20"/>
      <c r="AB72" s="20"/>
      <c r="AC72" s="168"/>
      <c r="AD72" s="168"/>
    </row>
    <row r="73" spans="2:30" s="27" customFormat="1">
      <c r="J73" s="21"/>
      <c r="K73" s="21"/>
      <c r="L73" s="21"/>
      <c r="M73" s="21"/>
      <c r="N73" s="21"/>
      <c r="O73" s="21"/>
      <c r="P73" s="21"/>
      <c r="Q73" s="21"/>
      <c r="R73" s="21"/>
      <c r="S73" s="21"/>
      <c r="T73" s="20"/>
      <c r="U73" s="20"/>
      <c r="V73" s="20"/>
      <c r="W73" s="20"/>
      <c r="X73" s="20"/>
      <c r="Y73" s="20"/>
      <c r="Z73" s="20"/>
      <c r="AA73" s="20"/>
      <c r="AB73" s="20"/>
      <c r="AC73" s="168"/>
      <c r="AD73" s="168"/>
    </row>
    <row r="74" spans="2:30" s="27" customFormat="1">
      <c r="AC74" s="168"/>
      <c r="AD74" s="168"/>
    </row>
    <row r="75" spans="2:30" s="27" customFormat="1">
      <c r="AC75" s="196"/>
      <c r="AD75" s="196"/>
    </row>
    <row r="76" spans="2:30" s="27" customFormat="1">
      <c r="AC76" s="168"/>
      <c r="AD76" s="168"/>
    </row>
    <row r="77" spans="2:30" s="27" customFormat="1">
      <c r="AC77" s="168"/>
      <c r="AD77" s="168"/>
    </row>
    <row r="78" spans="2:30" s="27" customFormat="1">
      <c r="AC78" s="168"/>
      <c r="AD78" s="168"/>
    </row>
    <row r="79" spans="2:30" s="27" customFormat="1">
      <c r="AC79" s="168"/>
      <c r="AD79" s="168"/>
    </row>
    <row r="80" spans="2:30" s="27" customFormat="1">
      <c r="AC80" s="168"/>
      <c r="AD80" s="168"/>
    </row>
    <row r="81" spans="29:30" s="27" customFormat="1">
      <c r="AC81" s="168"/>
      <c r="AD81" s="168"/>
    </row>
    <row r="82" spans="29:30" s="27" customFormat="1">
      <c r="AC82" s="168"/>
      <c r="AD82" s="168"/>
    </row>
    <row r="83" spans="29:30" s="27" customFormat="1">
      <c r="AC83" s="168"/>
      <c r="AD83" s="168"/>
    </row>
    <row r="84" spans="29:30" s="27" customFormat="1">
      <c r="AC84" s="168"/>
      <c r="AD84" s="168"/>
    </row>
    <row r="85" spans="29:30" s="27" customFormat="1">
      <c r="AC85" s="168"/>
      <c r="AD85" s="168"/>
    </row>
    <row r="86" spans="29:30" s="27" customFormat="1">
      <c r="AC86" s="168"/>
      <c r="AD86" s="168"/>
    </row>
    <row r="87" spans="29:30" s="27" customFormat="1">
      <c r="AC87" s="168"/>
      <c r="AD87" s="168"/>
    </row>
    <row r="88" spans="29:30" s="27" customFormat="1">
      <c r="AC88" s="168"/>
      <c r="AD88" s="168"/>
    </row>
    <row r="89" spans="29:30" s="27" customFormat="1">
      <c r="AC89" s="168"/>
      <c r="AD89" s="168"/>
    </row>
    <row r="90" spans="29:30" s="27" customFormat="1">
      <c r="AC90" s="168"/>
      <c r="AD90" s="168"/>
    </row>
    <row r="91" spans="29:30" s="27" customFormat="1">
      <c r="AC91" s="168"/>
      <c r="AD91" s="168"/>
    </row>
    <row r="92" spans="29:30" s="27" customFormat="1">
      <c r="AC92" s="168"/>
      <c r="AD92" s="168"/>
    </row>
    <row r="93" spans="29:30" s="27" customFormat="1">
      <c r="AC93" s="168"/>
      <c r="AD93" s="168"/>
    </row>
    <row r="94" spans="29:30" s="27" customFormat="1">
      <c r="AC94" s="168"/>
      <c r="AD94" s="168"/>
    </row>
    <row r="95" spans="29:30" s="27" customFormat="1">
      <c r="AC95" s="168"/>
      <c r="AD95" s="168"/>
    </row>
    <row r="96" spans="29:30" s="27" customFormat="1">
      <c r="AC96" s="168"/>
      <c r="AD96" s="168"/>
    </row>
    <row r="97" spans="29:30" s="27" customFormat="1">
      <c r="AC97" s="168"/>
      <c r="AD97" s="168"/>
    </row>
    <row r="98" spans="29:30" s="27" customFormat="1">
      <c r="AC98" s="168"/>
      <c r="AD98" s="168"/>
    </row>
    <row r="99" spans="29:30" s="27" customFormat="1">
      <c r="AC99" s="168"/>
      <c r="AD99" s="168"/>
    </row>
    <row r="100" spans="29:30" s="27" customFormat="1">
      <c r="AC100" s="168"/>
      <c r="AD100" s="168"/>
    </row>
    <row r="101" spans="29:30" s="27" customFormat="1">
      <c r="AC101" s="168"/>
      <c r="AD101" s="168"/>
    </row>
    <row r="102" spans="29:30" s="27" customFormat="1">
      <c r="AC102" s="168"/>
      <c r="AD102" s="168"/>
    </row>
    <row r="103" spans="29:30" s="27" customFormat="1">
      <c r="AC103" s="168"/>
      <c r="AD103" s="168"/>
    </row>
    <row r="104" spans="29:30" s="27" customFormat="1">
      <c r="AC104" s="168"/>
      <c r="AD104" s="168"/>
    </row>
    <row r="105" spans="29:30" s="27" customFormat="1">
      <c r="AC105" s="168"/>
      <c r="AD105" s="168"/>
    </row>
    <row r="106" spans="29:30" s="27" customFormat="1">
      <c r="AC106" s="168"/>
      <c r="AD106" s="168"/>
    </row>
    <row r="107" spans="29:30" s="27" customFormat="1">
      <c r="AC107" s="168"/>
      <c r="AD107" s="168"/>
    </row>
    <row r="108" spans="29:30" s="27" customFormat="1">
      <c r="AC108" s="168"/>
      <c r="AD108" s="168"/>
    </row>
    <row r="109" spans="29:30" s="27" customFormat="1">
      <c r="AC109" s="168"/>
      <c r="AD109" s="168"/>
    </row>
    <row r="110" spans="29:30" s="27" customFormat="1">
      <c r="AC110" s="168"/>
      <c r="AD110" s="168"/>
    </row>
    <row r="111" spans="29:30" s="27" customFormat="1">
      <c r="AC111" s="168"/>
      <c r="AD111" s="168"/>
    </row>
    <row r="112" spans="29:30" s="27" customFormat="1">
      <c r="AC112" s="168"/>
      <c r="AD112" s="168"/>
    </row>
    <row r="113" spans="29:30">
      <c r="AC113" s="197"/>
      <c r="AD113" s="168"/>
    </row>
    <row r="114" spans="29:30">
      <c r="AC114" s="197"/>
      <c r="AD114" s="168"/>
    </row>
    <row r="115" spans="29:30">
      <c r="AC115" s="197"/>
      <c r="AD115" s="168"/>
    </row>
    <row r="116" spans="29:30">
      <c r="AC116" s="197"/>
      <c r="AD116" s="168"/>
    </row>
    <row r="117" spans="29:30">
      <c r="AC117" s="197"/>
      <c r="AD117" s="168"/>
    </row>
    <row r="118" spans="29:30">
      <c r="AC118" s="197"/>
      <c r="AD118" s="168"/>
    </row>
    <row r="119" spans="29:30">
      <c r="AC119" s="197"/>
      <c r="AD119" s="168"/>
    </row>
    <row r="120" spans="29:30">
      <c r="AC120" s="197"/>
      <c r="AD120" s="168"/>
    </row>
    <row r="121" spans="29:30">
      <c r="AC121" s="197"/>
      <c r="AD121" s="168"/>
    </row>
    <row r="122" spans="29:30">
      <c r="AC122" s="197"/>
      <c r="AD122" s="168"/>
    </row>
    <row r="123" spans="29:30">
      <c r="AC123" s="197"/>
      <c r="AD123" s="168"/>
    </row>
    <row r="124" spans="29:30">
      <c r="AC124" s="197"/>
      <c r="AD124" s="168"/>
    </row>
    <row r="125" spans="29:30">
      <c r="AC125" s="197"/>
      <c r="AD125" s="168"/>
    </row>
    <row r="126" spans="29:30">
      <c r="AC126" s="197"/>
      <c r="AD126" s="168"/>
    </row>
    <row r="127" spans="29:30">
      <c r="AC127" s="197"/>
      <c r="AD127" s="168"/>
    </row>
    <row r="128" spans="29:30">
      <c r="AC128" s="197"/>
      <c r="AD128" s="168"/>
    </row>
    <row r="129" spans="29:30">
      <c r="AC129" s="197"/>
      <c r="AD129" s="168"/>
    </row>
    <row r="130" spans="29:30">
      <c r="AC130" s="197"/>
      <c r="AD130" s="168"/>
    </row>
    <row r="131" spans="29:30">
      <c r="AC131" s="197"/>
      <c r="AD131" s="168"/>
    </row>
    <row r="132" spans="29:30">
      <c r="AC132" s="197"/>
      <c r="AD132" s="168"/>
    </row>
    <row r="133" spans="29:30">
      <c r="AC133" s="197"/>
      <c r="AD133" s="168"/>
    </row>
    <row r="134" spans="29:30">
      <c r="AC134" s="197"/>
      <c r="AD134" s="168"/>
    </row>
    <row r="135" spans="29:30">
      <c r="AC135" s="197"/>
      <c r="AD135" s="168"/>
    </row>
    <row r="136" spans="29:30">
      <c r="AC136" s="197"/>
      <c r="AD136" s="168"/>
    </row>
    <row r="137" spans="29:30">
      <c r="AC137" s="197"/>
      <c r="AD137" s="168"/>
    </row>
    <row r="138" spans="29:30">
      <c r="AC138" s="197"/>
      <c r="AD138" s="168"/>
    </row>
    <row r="139" spans="29:30">
      <c r="AC139" s="197"/>
      <c r="AD139" s="168"/>
    </row>
    <row r="140" spans="29:30">
      <c r="AC140" s="197"/>
      <c r="AD140" s="168"/>
    </row>
    <row r="141" spans="29:30">
      <c r="AC141" s="197"/>
      <c r="AD141" s="168"/>
    </row>
    <row r="142" spans="29:30">
      <c r="AC142" s="197"/>
      <c r="AD142" s="168"/>
    </row>
    <row r="143" spans="29:30">
      <c r="AC143" s="197"/>
      <c r="AD143" s="168"/>
    </row>
    <row r="144" spans="29:30">
      <c r="AC144" s="197"/>
      <c r="AD144" s="168"/>
    </row>
    <row r="145" spans="29:30">
      <c r="AC145" s="197"/>
      <c r="AD145" s="168"/>
    </row>
    <row r="146" spans="29:30">
      <c r="AC146" s="197"/>
      <c r="AD146" s="168"/>
    </row>
    <row r="147" spans="29:30">
      <c r="AC147" s="197"/>
      <c r="AD147" s="168"/>
    </row>
    <row r="148" spans="29:30">
      <c r="AC148" s="197"/>
      <c r="AD148" s="168"/>
    </row>
    <row r="149" spans="29:30">
      <c r="AC149" s="197"/>
      <c r="AD149" s="168"/>
    </row>
    <row r="150" spans="29:30">
      <c r="AC150" s="197"/>
      <c r="AD150" s="168"/>
    </row>
    <row r="151" spans="29:30">
      <c r="AC151" s="197"/>
      <c r="AD151" s="168"/>
    </row>
    <row r="152" spans="29:30">
      <c r="AC152" s="197"/>
      <c r="AD152" s="168"/>
    </row>
    <row r="153" spans="29:30">
      <c r="AC153" s="197"/>
      <c r="AD153" s="168"/>
    </row>
    <row r="154" spans="29:30">
      <c r="AC154" s="197"/>
      <c r="AD154" s="168"/>
    </row>
    <row r="155" spans="29:30">
      <c r="AC155" s="197"/>
      <c r="AD155" s="168"/>
    </row>
    <row r="156" spans="29:30">
      <c r="AC156" s="197"/>
      <c r="AD156" s="168"/>
    </row>
    <row r="157" spans="29:30">
      <c r="AC157" s="197"/>
      <c r="AD157" s="168"/>
    </row>
    <row r="158" spans="29:30">
      <c r="AC158" s="197"/>
      <c r="AD158" s="168"/>
    </row>
    <row r="159" spans="29:30">
      <c r="AC159" s="197"/>
      <c r="AD159" s="168"/>
    </row>
    <row r="160" spans="29:30">
      <c r="AC160" s="197"/>
      <c r="AD160" s="168"/>
    </row>
    <row r="161" spans="29:30">
      <c r="AC161" s="197"/>
      <c r="AD161" s="168"/>
    </row>
    <row r="162" spans="29:30">
      <c r="AC162" s="197"/>
      <c r="AD162" s="168"/>
    </row>
    <row r="163" spans="29:30">
      <c r="AC163" s="197"/>
      <c r="AD163" s="168"/>
    </row>
    <row r="164" spans="29:30">
      <c r="AC164" s="197"/>
      <c r="AD164" s="168"/>
    </row>
    <row r="165" spans="29:30">
      <c r="AC165" s="197"/>
      <c r="AD165" s="168"/>
    </row>
    <row r="166" spans="29:30">
      <c r="AC166" s="197"/>
      <c r="AD166" s="168"/>
    </row>
    <row r="167" spans="29:30">
      <c r="AC167" s="197"/>
      <c r="AD167" s="168"/>
    </row>
    <row r="168" spans="29:30">
      <c r="AC168" s="197"/>
      <c r="AD168" s="168"/>
    </row>
    <row r="169" spans="29:30">
      <c r="AC169" s="197"/>
      <c r="AD169" s="168"/>
    </row>
    <row r="170" spans="29:30">
      <c r="AC170" s="197"/>
      <c r="AD170" s="168"/>
    </row>
    <row r="171" spans="29:30">
      <c r="AC171" s="197"/>
      <c r="AD171" s="168"/>
    </row>
    <row r="172" spans="29:30">
      <c r="AC172" s="197"/>
      <c r="AD172" s="168"/>
    </row>
    <row r="173" spans="29:30">
      <c r="AC173" s="197"/>
      <c r="AD173" s="168"/>
    </row>
    <row r="174" spans="29:30">
      <c r="AC174" s="197"/>
      <c r="AD174" s="168"/>
    </row>
    <row r="175" spans="29:30">
      <c r="AC175" s="197"/>
      <c r="AD175" s="168"/>
    </row>
    <row r="176" spans="29:30">
      <c r="AC176" s="197"/>
      <c r="AD176" s="168"/>
    </row>
    <row r="177" spans="29:30">
      <c r="AC177" s="197"/>
      <c r="AD177" s="168"/>
    </row>
    <row r="178" spans="29:30">
      <c r="AC178" s="197"/>
      <c r="AD178" s="168"/>
    </row>
    <row r="179" spans="29:30">
      <c r="AC179" s="197"/>
      <c r="AD179" s="168"/>
    </row>
    <row r="180" spans="29:30">
      <c r="AC180" s="197"/>
      <c r="AD180" s="168"/>
    </row>
    <row r="181" spans="29:30">
      <c r="AC181" s="197"/>
      <c r="AD181" s="168"/>
    </row>
    <row r="182" spans="29:30">
      <c r="AC182" s="197"/>
      <c r="AD182" s="168"/>
    </row>
    <row r="183" spans="29:30">
      <c r="AC183" s="197"/>
      <c r="AD183" s="168"/>
    </row>
    <row r="184" spans="29:30">
      <c r="AC184" s="197"/>
      <c r="AD184" s="168"/>
    </row>
    <row r="185" spans="29:30">
      <c r="AC185" s="197"/>
      <c r="AD185" s="168"/>
    </row>
    <row r="186" spans="29:30">
      <c r="AC186" s="197"/>
      <c r="AD186" s="168"/>
    </row>
    <row r="187" spans="29:30">
      <c r="AC187" s="197"/>
      <c r="AD187" s="168"/>
    </row>
    <row r="188" spans="29:30">
      <c r="AC188" s="197"/>
      <c r="AD188" s="168"/>
    </row>
    <row r="189" spans="29:30">
      <c r="AC189" s="197"/>
      <c r="AD189" s="168"/>
    </row>
    <row r="190" spans="29:30">
      <c r="AC190" s="197"/>
      <c r="AD190" s="168"/>
    </row>
    <row r="191" spans="29:30">
      <c r="AC191" s="197"/>
      <c r="AD191" s="168"/>
    </row>
    <row r="192" spans="29:30">
      <c r="AC192" s="197"/>
      <c r="AD192" s="168"/>
    </row>
    <row r="193" spans="29:30">
      <c r="AC193" s="197"/>
      <c r="AD193" s="168"/>
    </row>
    <row r="194" spans="29:30">
      <c r="AC194" s="197"/>
      <c r="AD194" s="168"/>
    </row>
    <row r="195" spans="29:30">
      <c r="AC195" s="197"/>
      <c r="AD195" s="168"/>
    </row>
    <row r="196" spans="29:30">
      <c r="AC196" s="197"/>
      <c r="AD196" s="168"/>
    </row>
    <row r="197" spans="29:30">
      <c r="AC197" s="197"/>
      <c r="AD197" s="168"/>
    </row>
    <row r="198" spans="29:30">
      <c r="AC198" s="197"/>
      <c r="AD198" s="168"/>
    </row>
    <row r="199" spans="29:30">
      <c r="AC199" s="197"/>
      <c r="AD199" s="168"/>
    </row>
    <row r="200" spans="29:30">
      <c r="AC200" s="197"/>
      <c r="AD200" s="168"/>
    </row>
    <row r="201" spans="29:30">
      <c r="AC201" s="197"/>
      <c r="AD201" s="168"/>
    </row>
    <row r="202" spans="29:30">
      <c r="AC202" s="197"/>
      <c r="AD202" s="168"/>
    </row>
    <row r="203" spans="29:30">
      <c r="AC203" s="197"/>
      <c r="AD203" s="168"/>
    </row>
    <row r="204" spans="29:30">
      <c r="AC204" s="197"/>
      <c r="AD204" s="168"/>
    </row>
    <row r="205" spans="29:30">
      <c r="AC205" s="197"/>
      <c r="AD205" s="168"/>
    </row>
    <row r="206" spans="29:30">
      <c r="AC206" s="197"/>
      <c r="AD206" s="168"/>
    </row>
    <row r="207" spans="29:30">
      <c r="AC207" s="197"/>
      <c r="AD207" s="168"/>
    </row>
    <row r="208" spans="29:30">
      <c r="AC208" s="197"/>
      <c r="AD208" s="168"/>
    </row>
    <row r="209" spans="29:30">
      <c r="AC209" s="197"/>
      <c r="AD209" s="168"/>
    </row>
    <row r="210" spans="29:30">
      <c r="AC210" s="197"/>
      <c r="AD210" s="168"/>
    </row>
    <row r="211" spans="29:30">
      <c r="AC211" s="197"/>
      <c r="AD211" s="168"/>
    </row>
    <row r="212" spans="29:30">
      <c r="AC212" s="197"/>
      <c r="AD212" s="168"/>
    </row>
    <row r="213" spans="29:30">
      <c r="AC213" s="197"/>
      <c r="AD213" s="168"/>
    </row>
    <row r="214" spans="29:30">
      <c r="AC214" s="197"/>
      <c r="AD214" s="168"/>
    </row>
    <row r="215" spans="29:30">
      <c r="AC215" s="197"/>
      <c r="AD215" s="168"/>
    </row>
    <row r="216" spans="29:30">
      <c r="AC216" s="197"/>
      <c r="AD216" s="168"/>
    </row>
    <row r="217" spans="29:30">
      <c r="AC217" s="197"/>
      <c r="AD217" s="168"/>
    </row>
    <row r="218" spans="29:30">
      <c r="AC218" s="197"/>
      <c r="AD218" s="168"/>
    </row>
    <row r="219" spans="29:30">
      <c r="AC219" s="197"/>
      <c r="AD219" s="168"/>
    </row>
    <row r="220" spans="29:30">
      <c r="AC220" s="197"/>
      <c r="AD220" s="168"/>
    </row>
    <row r="221" spans="29:30">
      <c r="AC221" s="197"/>
      <c r="AD221" s="168"/>
    </row>
    <row r="222" spans="29:30">
      <c r="AC222" s="197"/>
      <c r="AD222" s="168"/>
    </row>
    <row r="223" spans="29:30">
      <c r="AC223" s="197"/>
      <c r="AD223" s="168"/>
    </row>
    <row r="224" spans="29:30">
      <c r="AC224" s="197"/>
      <c r="AD224" s="168"/>
    </row>
    <row r="225" spans="29:30">
      <c r="AC225" s="197"/>
      <c r="AD225" s="168"/>
    </row>
    <row r="226" spans="29:30">
      <c r="AC226" s="197"/>
      <c r="AD226" s="168"/>
    </row>
    <row r="227" spans="29:30">
      <c r="AC227" s="197"/>
      <c r="AD227" s="168"/>
    </row>
    <row r="228" spans="29:30">
      <c r="AC228" s="197"/>
      <c r="AD228" s="168"/>
    </row>
    <row r="229" spans="29:30">
      <c r="AC229" s="197"/>
      <c r="AD229" s="168"/>
    </row>
    <row r="230" spans="29:30">
      <c r="AC230" s="197"/>
      <c r="AD230" s="168"/>
    </row>
    <row r="231" spans="29:30">
      <c r="AC231" s="197"/>
      <c r="AD231" s="168"/>
    </row>
    <row r="232" spans="29:30">
      <c r="AC232" s="197"/>
      <c r="AD232" s="168"/>
    </row>
    <row r="233" spans="29:30">
      <c r="AC233" s="197"/>
      <c r="AD233" s="168"/>
    </row>
    <row r="234" spans="29:30">
      <c r="AC234" s="197"/>
      <c r="AD234" s="168"/>
    </row>
    <row r="235" spans="29:30">
      <c r="AC235" s="197"/>
      <c r="AD235" s="168"/>
    </row>
    <row r="236" spans="29:30">
      <c r="AC236" s="197"/>
      <c r="AD236" s="168"/>
    </row>
    <row r="237" spans="29:30">
      <c r="AC237" s="197"/>
      <c r="AD237" s="168"/>
    </row>
    <row r="238" spans="29:30">
      <c r="AC238" s="197"/>
      <c r="AD238" s="168"/>
    </row>
    <row r="239" spans="29:30">
      <c r="AC239" s="197"/>
      <c r="AD239" s="168"/>
    </row>
    <row r="240" spans="29:30">
      <c r="AC240" s="197"/>
      <c r="AD240" s="168"/>
    </row>
    <row r="241" spans="29:30">
      <c r="AC241" s="197"/>
      <c r="AD241" s="168"/>
    </row>
    <row r="242" spans="29:30">
      <c r="AC242" s="197"/>
      <c r="AD242" s="168"/>
    </row>
    <row r="243" spans="29:30">
      <c r="AC243" s="197"/>
      <c r="AD243" s="168"/>
    </row>
    <row r="244" spans="29:30">
      <c r="AC244" s="197"/>
      <c r="AD244" s="168"/>
    </row>
    <row r="245" spans="29:30">
      <c r="AC245" s="197"/>
      <c r="AD245" s="168"/>
    </row>
    <row r="246" spans="29:30">
      <c r="AC246" s="197"/>
      <c r="AD246" s="168"/>
    </row>
    <row r="247" spans="29:30">
      <c r="AC247" s="197"/>
      <c r="AD247" s="168"/>
    </row>
    <row r="248" spans="29:30">
      <c r="AC248" s="197"/>
      <c r="AD248" s="168"/>
    </row>
    <row r="249" spans="29:30">
      <c r="AC249" s="197"/>
      <c r="AD249" s="168"/>
    </row>
    <row r="250" spans="29:30">
      <c r="AC250" s="197"/>
      <c r="AD250" s="168"/>
    </row>
    <row r="251" spans="29:30">
      <c r="AC251" s="197"/>
      <c r="AD251" s="168"/>
    </row>
    <row r="252" spans="29:30">
      <c r="AC252" s="197"/>
      <c r="AD252" s="168"/>
    </row>
    <row r="253" spans="29:30">
      <c r="AC253" s="197"/>
      <c r="AD253" s="168"/>
    </row>
    <row r="254" spans="29:30">
      <c r="AC254" s="197"/>
      <c r="AD254" s="168"/>
    </row>
    <row r="255" spans="29:30">
      <c r="AC255" s="197"/>
      <c r="AD255" s="168"/>
    </row>
    <row r="256" spans="29:30">
      <c r="AC256" s="197"/>
      <c r="AD256" s="168"/>
    </row>
    <row r="257" spans="29:30">
      <c r="AC257" s="197"/>
      <c r="AD257" s="168"/>
    </row>
    <row r="258" spans="29:30">
      <c r="AC258" s="197"/>
      <c r="AD258" s="168"/>
    </row>
    <row r="259" spans="29:30">
      <c r="AC259" s="197"/>
      <c r="AD259" s="168"/>
    </row>
    <row r="260" spans="29:30">
      <c r="AC260" s="197"/>
      <c r="AD260" s="168"/>
    </row>
    <row r="261" spans="29:30">
      <c r="AC261" s="197"/>
      <c r="AD261" s="168"/>
    </row>
    <row r="262" spans="29:30">
      <c r="AC262" s="197"/>
      <c r="AD262" s="168"/>
    </row>
    <row r="263" spans="29:30">
      <c r="AC263" s="197"/>
      <c r="AD263" s="168"/>
    </row>
    <row r="264" spans="29:30">
      <c r="AC264" s="197"/>
      <c r="AD264" s="168"/>
    </row>
    <row r="265" spans="29:30">
      <c r="AC265" s="197"/>
      <c r="AD265" s="168"/>
    </row>
    <row r="266" spans="29:30">
      <c r="AC266" s="197"/>
      <c r="AD266" s="168"/>
    </row>
    <row r="267" spans="29:30">
      <c r="AC267" s="197"/>
      <c r="AD267" s="168"/>
    </row>
    <row r="268" spans="29:30">
      <c r="AC268" s="197"/>
      <c r="AD268" s="168"/>
    </row>
    <row r="269" spans="29:30">
      <c r="AC269" s="197"/>
      <c r="AD269" s="168"/>
    </row>
    <row r="270" spans="29:30">
      <c r="AC270" s="197"/>
      <c r="AD270" s="168"/>
    </row>
    <row r="271" spans="29:30">
      <c r="AC271" s="197"/>
      <c r="AD271" s="168"/>
    </row>
    <row r="272" spans="29:30">
      <c r="AC272" s="197"/>
      <c r="AD272" s="168"/>
    </row>
    <row r="273" spans="29:30">
      <c r="AC273" s="197"/>
      <c r="AD273" s="168"/>
    </row>
    <row r="274" spans="29:30">
      <c r="AC274" s="197"/>
      <c r="AD274" s="168"/>
    </row>
    <row r="275" spans="29:30">
      <c r="AC275" s="197"/>
      <c r="AD275" s="168"/>
    </row>
    <row r="276" spans="29:30">
      <c r="AC276" s="197"/>
      <c r="AD276" s="168"/>
    </row>
    <row r="277" spans="29:30">
      <c r="AC277" s="197"/>
      <c r="AD277" s="168"/>
    </row>
    <row r="278" spans="29:30">
      <c r="AC278" s="197"/>
      <c r="AD278" s="168"/>
    </row>
    <row r="279" spans="29:30">
      <c r="AC279" s="197"/>
      <c r="AD279" s="168"/>
    </row>
    <row r="280" spans="29:30">
      <c r="AC280" s="197"/>
      <c r="AD280" s="168"/>
    </row>
    <row r="281" spans="29:30">
      <c r="AC281" s="197"/>
      <c r="AD281" s="168"/>
    </row>
    <row r="282" spans="29:30">
      <c r="AC282" s="197"/>
      <c r="AD282" s="168"/>
    </row>
    <row r="283" spans="29:30">
      <c r="AC283" s="197"/>
      <c r="AD283" s="168"/>
    </row>
    <row r="284" spans="29:30">
      <c r="AC284" s="197"/>
      <c r="AD284" s="168"/>
    </row>
    <row r="285" spans="29:30">
      <c r="AC285" s="197"/>
      <c r="AD285" s="168"/>
    </row>
    <row r="286" spans="29:30">
      <c r="AC286" s="197"/>
      <c r="AD286" s="168"/>
    </row>
    <row r="287" spans="29:30">
      <c r="AC287" s="197"/>
      <c r="AD287" s="168"/>
    </row>
    <row r="288" spans="29:30">
      <c r="AC288" s="197"/>
      <c r="AD288" s="168"/>
    </row>
    <row r="289" spans="29:30">
      <c r="AC289" s="197"/>
      <c r="AD289" s="168"/>
    </row>
    <row r="290" spans="29:30">
      <c r="AC290" s="197"/>
      <c r="AD290" s="168"/>
    </row>
    <row r="291" spans="29:30">
      <c r="AC291" s="197"/>
      <c r="AD291" s="168"/>
    </row>
    <row r="292" spans="29:30">
      <c r="AC292" s="197"/>
      <c r="AD292" s="168"/>
    </row>
    <row r="293" spans="29:30">
      <c r="AC293" s="197"/>
      <c r="AD293" s="168"/>
    </row>
    <row r="294" spans="29:30">
      <c r="AC294" s="197"/>
      <c r="AD294" s="168"/>
    </row>
    <row r="295" spans="29:30">
      <c r="AC295" s="197"/>
      <c r="AD295" s="168"/>
    </row>
    <row r="296" spans="29:30">
      <c r="AC296" s="197"/>
      <c r="AD296" s="168"/>
    </row>
    <row r="297" spans="29:30">
      <c r="AC297" s="197"/>
      <c r="AD297" s="168"/>
    </row>
    <row r="298" spans="29:30">
      <c r="AC298" s="197"/>
      <c r="AD298" s="168"/>
    </row>
    <row r="299" spans="29:30">
      <c r="AC299" s="197"/>
      <c r="AD299" s="168"/>
    </row>
    <row r="300" spans="29:30">
      <c r="AC300" s="197"/>
      <c r="AD300" s="168"/>
    </row>
    <row r="301" spans="29:30">
      <c r="AC301" s="197"/>
      <c r="AD301" s="168"/>
    </row>
    <row r="302" spans="29:30">
      <c r="AC302" s="197"/>
      <c r="AD302" s="168"/>
    </row>
    <row r="303" spans="29:30">
      <c r="AC303" s="197"/>
      <c r="AD303" s="168"/>
    </row>
    <row r="304" spans="29:30">
      <c r="AC304" s="197"/>
      <c r="AD304" s="168"/>
    </row>
    <row r="305" spans="29:30">
      <c r="AC305" s="197"/>
      <c r="AD305" s="168"/>
    </row>
    <row r="306" spans="29:30">
      <c r="AC306" s="197"/>
      <c r="AD306" s="168"/>
    </row>
    <row r="307" spans="29:30">
      <c r="AC307" s="197"/>
      <c r="AD307" s="168"/>
    </row>
    <row r="308" spans="29:30">
      <c r="AC308" s="197"/>
      <c r="AD308" s="168"/>
    </row>
    <row r="309" spans="29:30">
      <c r="AC309" s="197"/>
      <c r="AD309" s="168"/>
    </row>
    <row r="310" spans="29:30">
      <c r="AC310" s="197"/>
      <c r="AD310" s="168"/>
    </row>
    <row r="311" spans="29:30">
      <c r="AC311" s="197"/>
      <c r="AD311" s="168"/>
    </row>
    <row r="312" spans="29:30">
      <c r="AC312" s="197"/>
      <c r="AD312" s="168"/>
    </row>
    <row r="313" spans="29:30">
      <c r="AC313" s="197"/>
      <c r="AD313" s="168"/>
    </row>
    <row r="314" spans="29:30">
      <c r="AC314" s="197"/>
      <c r="AD314" s="168"/>
    </row>
    <row r="315" spans="29:30">
      <c r="AC315" s="197"/>
      <c r="AD315" s="168"/>
    </row>
    <row r="316" spans="29:30">
      <c r="AC316" s="197"/>
      <c r="AD316" s="168"/>
    </row>
    <row r="317" spans="29:30">
      <c r="AC317" s="197"/>
      <c r="AD317" s="168"/>
    </row>
    <row r="318" spans="29:30">
      <c r="AC318" s="197"/>
      <c r="AD318" s="168"/>
    </row>
    <row r="319" spans="29:30">
      <c r="AC319" s="197"/>
      <c r="AD319" s="168"/>
    </row>
    <row r="320" spans="29:30">
      <c r="AC320" s="197"/>
      <c r="AD320" s="168"/>
    </row>
    <row r="321" spans="29:30">
      <c r="AC321" s="197"/>
      <c r="AD321" s="168"/>
    </row>
    <row r="322" spans="29:30">
      <c r="AC322" s="197"/>
      <c r="AD322" s="168"/>
    </row>
    <row r="323" spans="29:30">
      <c r="AC323" s="197"/>
      <c r="AD323" s="168"/>
    </row>
    <row r="324" spans="29:30">
      <c r="AC324" s="197"/>
      <c r="AD324" s="168"/>
    </row>
    <row r="325" spans="29:30">
      <c r="AC325" s="197"/>
      <c r="AD325" s="168"/>
    </row>
    <row r="326" spans="29:30">
      <c r="AC326" s="197"/>
      <c r="AD326" s="168"/>
    </row>
    <row r="327" spans="29:30">
      <c r="AC327" s="197"/>
      <c r="AD327" s="168"/>
    </row>
    <row r="328" spans="29:30">
      <c r="AC328" s="197"/>
      <c r="AD328" s="168"/>
    </row>
    <row r="329" spans="29:30">
      <c r="AC329" s="197"/>
      <c r="AD329" s="168"/>
    </row>
    <row r="330" spans="29:30">
      <c r="AC330" s="197"/>
      <c r="AD330" s="168"/>
    </row>
    <row r="331" spans="29:30">
      <c r="AC331" s="197"/>
      <c r="AD331" s="168"/>
    </row>
    <row r="332" spans="29:30">
      <c r="AC332" s="197"/>
      <c r="AD332" s="168"/>
    </row>
    <row r="333" spans="29:30">
      <c r="AC333" s="197"/>
      <c r="AD333" s="168"/>
    </row>
    <row r="334" spans="29:30">
      <c r="AC334" s="197"/>
      <c r="AD334" s="168"/>
    </row>
    <row r="335" spans="29:30">
      <c r="AC335" s="197"/>
      <c r="AD335" s="168"/>
    </row>
    <row r="336" spans="29:30">
      <c r="AC336" s="197"/>
      <c r="AD336" s="168"/>
    </row>
    <row r="337" spans="29:30">
      <c r="AC337" s="197"/>
      <c r="AD337" s="168"/>
    </row>
    <row r="338" spans="29:30">
      <c r="AC338" s="197"/>
      <c r="AD338" s="168"/>
    </row>
  </sheetData>
  <sheetProtection algorithmName="SHA-512" hashValue="2L2Lh3aCTSr0RPV/kWNNB5ip/b4qGiD5uVeFZISltC6RIsD/zpFMX3Pd6R3DVPsb1pwAVVkKdZeuoWKu1coCKA==" saltValue="mpEa4bMsU9eBz8DNZHGtTA==" spinCount="100000" sheet="1" objects="1" scenarios="1" selectLockedCells="1"/>
  <mergeCells count="109">
    <mergeCell ref="G9:T9"/>
    <mergeCell ref="G10:T10"/>
    <mergeCell ref="S42:V42"/>
    <mergeCell ref="S43:V43"/>
    <mergeCell ref="L44:M44"/>
    <mergeCell ref="G11:T11"/>
    <mergeCell ref="G12:T12"/>
    <mergeCell ref="P56:R56"/>
    <mergeCell ref="J55:K55"/>
    <mergeCell ref="L55:M55"/>
    <mergeCell ref="N55:O55"/>
    <mergeCell ref="S55:T55"/>
    <mergeCell ref="L47:M47"/>
    <mergeCell ref="AA43:AB43"/>
    <mergeCell ref="P44:R44"/>
    <mergeCell ref="AA44:AB44"/>
    <mergeCell ref="J43:K43"/>
    <mergeCell ref="W44:X44"/>
    <mergeCell ref="AA55:AB55"/>
    <mergeCell ref="C44:D44"/>
    <mergeCell ref="W43:X43"/>
    <mergeCell ref="L43:M43"/>
    <mergeCell ref="N43:O43"/>
    <mergeCell ref="P43:R43"/>
    <mergeCell ref="N53:O53"/>
    <mergeCell ref="P53:R53"/>
    <mergeCell ref="J45:K45"/>
    <mergeCell ref="P45:R45"/>
    <mergeCell ref="L46:M46"/>
    <mergeCell ref="N46:O46"/>
    <mergeCell ref="P46:R46"/>
    <mergeCell ref="P47:R47"/>
    <mergeCell ref="L45:M45"/>
    <mergeCell ref="N45:O45"/>
    <mergeCell ref="L54:M54"/>
    <mergeCell ref="N54:O54"/>
    <mergeCell ref="J47:K47"/>
    <mergeCell ref="B60:J61"/>
    <mergeCell ref="B63:J63"/>
    <mergeCell ref="J42:K42"/>
    <mergeCell ref="L42:M42"/>
    <mergeCell ref="N42:O42"/>
    <mergeCell ref="P42:R42"/>
    <mergeCell ref="W42:X42"/>
    <mergeCell ref="N44:O44"/>
    <mergeCell ref="P57:R57"/>
    <mergeCell ref="D42:E42"/>
    <mergeCell ref="N47:O47"/>
    <mergeCell ref="W45:X45"/>
    <mergeCell ref="W46:X46"/>
    <mergeCell ref="W47:X47"/>
    <mergeCell ref="S47:T47"/>
    <mergeCell ref="S45:T45"/>
    <mergeCell ref="S44:T44"/>
    <mergeCell ref="J44:K44"/>
    <mergeCell ref="C45:D45"/>
    <mergeCell ref="C46:D46"/>
    <mergeCell ref="C47:D47"/>
    <mergeCell ref="P55:R55"/>
    <mergeCell ref="J53:K53"/>
    <mergeCell ref="L53:M53"/>
    <mergeCell ref="AA57:AB57"/>
    <mergeCell ref="J57:K57"/>
    <mergeCell ref="L57:M57"/>
    <mergeCell ref="N57:O57"/>
    <mergeCell ref="S57:T57"/>
    <mergeCell ref="W57:X57"/>
    <mergeCell ref="D52:E52"/>
    <mergeCell ref="AA52:AB52"/>
    <mergeCell ref="AA53:AB53"/>
    <mergeCell ref="P54:R54"/>
    <mergeCell ref="AA54:AB54"/>
    <mergeCell ref="J54:K54"/>
    <mergeCell ref="AA56:AB56"/>
    <mergeCell ref="W53:X53"/>
    <mergeCell ref="W54:X54"/>
    <mergeCell ref="W55:X55"/>
    <mergeCell ref="S52:V52"/>
    <mergeCell ref="S53:V53"/>
    <mergeCell ref="S54:T54"/>
    <mergeCell ref="J56:K56"/>
    <mergeCell ref="L56:M56"/>
    <mergeCell ref="N56:O56"/>
    <mergeCell ref="S56:T56"/>
    <mergeCell ref="W56:X56"/>
    <mergeCell ref="AD25:AO25"/>
    <mergeCell ref="J1:AB1"/>
    <mergeCell ref="J52:K52"/>
    <mergeCell ref="L52:M52"/>
    <mergeCell ref="N52:O52"/>
    <mergeCell ref="P52:R52"/>
    <mergeCell ref="W52:X52"/>
    <mergeCell ref="J46:K46"/>
    <mergeCell ref="S46:T46"/>
    <mergeCell ref="G3:T3"/>
    <mergeCell ref="G4:T4"/>
    <mergeCell ref="AA45:AB45"/>
    <mergeCell ref="AA46:AB46"/>
    <mergeCell ref="AA47:AB47"/>
    <mergeCell ref="Y4:AA4"/>
    <mergeCell ref="Z5:AB5"/>
    <mergeCell ref="Y7:Z7"/>
    <mergeCell ref="Y9:AB9"/>
    <mergeCell ref="G5:T5"/>
    <mergeCell ref="G6:T6"/>
    <mergeCell ref="G7:T7"/>
    <mergeCell ref="AE3:AE4"/>
    <mergeCell ref="AA42:AB42"/>
    <mergeCell ref="G8:T8"/>
  </mergeCells>
  <conditionalFormatting sqref="I23:I32">
    <cfRule type="cellIs" dxfId="31" priority="37" stopIfTrue="1" operator="equal">
      <formula>0</formula>
    </cfRule>
    <cfRule type="cellIs" dxfId="30" priority="38" stopIfTrue="1" operator="notBetween">
      <formula>#REF!</formula>
      <formula>#REF!</formula>
    </cfRule>
  </conditionalFormatting>
  <conditionalFormatting sqref="I34">
    <cfRule type="cellIs" dxfId="29" priority="35" stopIfTrue="1" operator="equal">
      <formula>0</formula>
    </cfRule>
    <cfRule type="cellIs" dxfId="28" priority="36" stopIfTrue="1" operator="notBetween">
      <formula>#REF!</formula>
      <formula>#REF!</formula>
    </cfRule>
  </conditionalFormatting>
  <conditionalFormatting sqref="I36:I40 I44:I50">
    <cfRule type="cellIs" dxfId="27" priority="53" stopIfTrue="1" operator="equal">
      <formula>0</formula>
    </cfRule>
    <cfRule type="cellIs" dxfId="26" priority="54" stopIfTrue="1" operator="notBetween">
      <formula>#REF!</formula>
      <formula>#REF!</formula>
    </cfRule>
  </conditionalFormatting>
  <conditionalFormatting sqref="I54:I58">
    <cfRule type="cellIs" dxfId="25" priority="9" stopIfTrue="1" operator="equal">
      <formula>0</formula>
    </cfRule>
    <cfRule type="cellIs" dxfId="24" priority="10" stopIfTrue="1" operator="notBetween">
      <formula>#REF!</formula>
      <formula>#REF!</formula>
    </cfRule>
  </conditionalFormatting>
  <conditionalFormatting sqref="P44:R47">
    <cfRule type="cellIs" dxfId="23" priority="8" operator="greaterThan">
      <formula>($Y44/2)*1000</formula>
    </cfRule>
  </conditionalFormatting>
  <conditionalFormatting sqref="P54:R57">
    <cfRule type="cellIs" dxfId="22" priority="3" operator="greaterThan">
      <formula>$Y54/2*1000</formula>
    </cfRule>
  </conditionalFormatting>
  <conditionalFormatting sqref="U44:V47">
    <cfRule type="cellIs" dxfId="21" priority="16" stopIfTrue="1" operator="lessThan">
      <formula>0</formula>
    </cfRule>
  </conditionalFormatting>
  <conditionalFormatting sqref="U54:V57">
    <cfRule type="cellIs" dxfId="20" priority="15" stopIfTrue="1" operator="lessThan">
      <formula>0</formula>
    </cfRule>
  </conditionalFormatting>
  <conditionalFormatting sqref="Y23 Y25:Y31 Y36:Z37 Y48:Y49">
    <cfRule type="expression" dxfId="19" priority="55" stopIfTrue="1">
      <formula>AND(Y23&gt;0,Y23&lt;#REF!)</formula>
    </cfRule>
  </conditionalFormatting>
  <conditionalFormatting sqref="Y24">
    <cfRule type="cellIs" dxfId="18" priority="1" stopIfTrue="1" operator="equal">
      <formula>0</formula>
    </cfRule>
    <cfRule type="cellIs" dxfId="17" priority="2" stopIfTrue="1" operator="notBetween">
      <formula>#REF!</formula>
      <formula>#REF!</formula>
    </cfRule>
  </conditionalFormatting>
  <conditionalFormatting sqref="Y36:Y37 Y48">
    <cfRule type="expression" dxfId="16" priority="56" stopIfTrue="1">
      <formula>AND(#REF!=1,(#REF!-#REF!)&lt;#REF!)</formula>
    </cfRule>
  </conditionalFormatting>
  <conditionalFormatting sqref="Y38:Y39">
    <cfRule type="expression" dxfId="15" priority="51" stopIfTrue="1">
      <formula>AND(Y38&gt;0,Y38&lt;#REF!)</formula>
    </cfRule>
  </conditionalFormatting>
  <conditionalFormatting sqref="Y44:Y47">
    <cfRule type="cellIs" dxfId="14" priority="6" operator="greaterThan">
      <formula>1.25</formula>
    </cfRule>
    <cfRule type="cellIs" dxfId="13" priority="7" operator="lessThan">
      <formula>0.3</formula>
    </cfRule>
  </conditionalFormatting>
  <conditionalFormatting sqref="Y54:Y57">
    <cfRule type="cellIs" dxfId="12" priority="17" stopIfTrue="1" operator="lessThan">
      <formula>0.3</formula>
    </cfRule>
    <cfRule type="cellIs" dxfId="11" priority="18" stopIfTrue="1" operator="greaterThan">
      <formula>1.25</formula>
    </cfRule>
    <cfRule type="top10" priority="19" stopIfTrue="1" rank="3"/>
  </conditionalFormatting>
  <conditionalFormatting sqref="Y54:Y58">
    <cfRule type="expression" dxfId="10" priority="21" stopIfTrue="1">
      <formula>AND(#REF!=1,(#REF!-#REF!)&lt;#REF!)</formula>
    </cfRule>
  </conditionalFormatting>
  <conditionalFormatting sqref="Y54:Z58">
    <cfRule type="expression" dxfId="9" priority="20" stopIfTrue="1">
      <formula>AND(Y54&gt;0,Y54&lt;#REF!)</formula>
    </cfRule>
  </conditionalFormatting>
  <conditionalFormatting sqref="Z44:Z48">
    <cfRule type="expression" dxfId="8" priority="39" stopIfTrue="1">
      <formula>AND(Z44&gt;0,Z44&lt;#REF!)</formula>
    </cfRule>
  </conditionalFormatting>
  <conditionalFormatting sqref="AA33:AB33 AB59:AB60">
    <cfRule type="cellIs" dxfId="7" priority="52" stopIfTrue="1" operator="notEqual">
      <formula>""</formula>
    </cfRule>
  </conditionalFormatting>
  <dataValidations count="2">
    <dataValidation type="list" operator="equal" allowBlank="1" showInputMessage="1" showErrorMessage="1" errorTitle="Dämmstärke" error="Wählen Sie aus der Liste eine mögliche Dämmstärke._x000a_Für andere Dämmstärken wenden Sie sich an unsere Ingenieure." sqref="Y36:Y39 Y26:Y29" xr:uid="{00000000-0002-0000-04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Y30:Y33 Y54:Y58 Y44:Y49 Y21:Y23 Y25" xr:uid="{00000000-0002-0000-0400-000001000000}"/>
  </dataValidations>
  <hyperlinks>
    <hyperlink ref="AE3:AE4" location="STARTSEITE!A1" display="Zurück zur Startseite" xr:uid="{00000000-0004-0000-0400-000000000000}"/>
    <hyperlink ref="AD25:AO25" location="'Sondertypen (Anfrageformular)'!A1" display="Falls Sie Abmessungen ausserhalb der hier bestehenden Möglichkeiten wünschen, senden Sie uns bitte das &quot;Anfrageformular Sondertypen&quot; an info@bewehrungstechnik.ch." xr:uid="{00000000-0004-0000-0400-000001000000}"/>
  </hyperlinks>
  <printOptions horizontalCentered="1" verticalCentered="1"/>
  <pageMargins left="0.31496062992125984" right="0.31496062992125984" top="0.39370078740157483" bottom="0.23622047244094491" header="0.55118110236220474" footer="0.31496062992125984"/>
  <pageSetup paperSize="9" scale="80" orientation="portrait" r:id="rId1"/>
  <headerFooter alignWithMargins="0"/>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400-000002000000}">
          <x14:formula1>
            <xm:f>Daten!$A$4:$A$11</xm:f>
          </x14:formula1>
          <xm:sqref>C44:D47</xm:sqref>
        </x14:dataValidation>
        <x14:dataValidation type="list" allowBlank="1" showInputMessage="1" showErrorMessage="1" xr:uid="{00000000-0002-0000-0400-000003000000}">
          <x14:formula1>
            <xm:f>Daten!$F$4:$F$8</xm:f>
          </x14:formula1>
          <xm:sqref>H44:H47 H54:H57</xm:sqref>
        </x14:dataValidation>
        <x14:dataValidation type="list" allowBlank="1" showInputMessage="1" showErrorMessage="1" xr:uid="{00000000-0002-0000-0400-000004000000}">
          <x14:formula1>
            <xm:f>Daten!$J$4:$J$11</xm:f>
          </x14:formula1>
          <xm:sqref>I44:I47</xm:sqref>
        </x14:dataValidation>
        <x14:dataValidation type="list" allowBlank="1" showInputMessage="1" showErrorMessage="1" xr:uid="{00000000-0002-0000-0400-000005000000}">
          <x14:formula1>
            <xm:f>Daten!$D$4:$D$10</xm:f>
          </x14:formula1>
          <xm:sqref>D55:D57</xm:sqref>
        </x14:dataValidation>
        <x14:dataValidation type="list" allowBlank="1" showInputMessage="1" showErrorMessage="1" xr:uid="{00000000-0002-0000-0400-000006000000}">
          <x14:formula1>
            <xm:f>Daten!$K$4:$K$8</xm:f>
          </x14:formula1>
          <xm:sqref>I54:I57</xm:sqref>
        </x14:dataValidation>
        <x14:dataValidation type="list" allowBlank="1" showInputMessage="1" showErrorMessage="1" xr:uid="{00000000-0002-0000-0400-000007000000}">
          <x14:formula1>
            <xm:f>Daten!$I$4:$I$9</xm:f>
          </x14:formula1>
          <xm:sqref>J54:K57</xm:sqref>
        </x14:dataValidation>
        <x14:dataValidation type="list" allowBlank="1" showInputMessage="1" showErrorMessage="1" xr:uid="{1E3D3A43-E865-4846-9706-B9F0F6A09B38}">
          <x14:formula1>
            <xm:f>Daten!$H$4:$H$12</xm:f>
          </x14:formula1>
          <xm:sqref>J44:K47</xm:sqref>
        </x14:dataValidation>
        <x14:dataValidation type="list" allowBlank="1" showInputMessage="1" showErrorMessage="1" xr:uid="{487BAB52-9086-4146-ABEA-FC1A524E8588}">
          <x14:formula1>
            <xm:f>Daten!$D$4:$D$11</xm:f>
          </x14:formula1>
          <xm:sqref>D54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P336"/>
  <sheetViews>
    <sheetView zoomScaleNormal="100" workbookViewId="0">
      <selection activeCell="E3" sqref="E3:K3"/>
    </sheetView>
  </sheetViews>
  <sheetFormatPr defaultColWidth="11.42578125" defaultRowHeight="12.75"/>
  <cols>
    <col min="1" max="1" width="8.28515625" style="28" customWidth="1"/>
    <col min="2" max="2" width="6.28515625" style="28" customWidth="1"/>
    <col min="3" max="3" width="8.140625" style="28" customWidth="1"/>
    <col min="4" max="4" width="5.7109375" style="28" customWidth="1"/>
    <col min="5" max="14" width="6.28515625" style="28" customWidth="1"/>
    <col min="15" max="15" width="8.85546875" style="28" customWidth="1"/>
    <col min="16" max="17" width="5.7109375" style="28" customWidth="1"/>
    <col min="18" max="18" width="3.42578125" style="28" customWidth="1"/>
    <col min="19" max="19" width="22.7109375" style="27" customWidth="1"/>
    <col min="20" max="20" width="14.42578125" style="27" customWidth="1"/>
    <col min="21" max="42" width="11.42578125" style="27"/>
    <col min="43" max="16384" width="11.42578125" style="28"/>
  </cols>
  <sheetData>
    <row r="1" spans="1:42" ht="23.25" customHeight="1">
      <c r="A1" s="39"/>
      <c r="B1" s="86" t="s">
        <v>177</v>
      </c>
      <c r="C1" s="166"/>
      <c r="D1" s="26"/>
      <c r="E1" s="26"/>
      <c r="F1" s="26"/>
      <c r="G1" s="26"/>
      <c r="H1" s="26"/>
      <c r="I1" s="26"/>
      <c r="J1" s="365"/>
      <c r="K1" s="366" t="s">
        <v>178</v>
      </c>
      <c r="L1" s="26"/>
      <c r="M1" s="459" t="s">
        <v>179</v>
      </c>
      <c r="N1" s="459"/>
      <c r="O1" s="459"/>
      <c r="P1" s="459"/>
      <c r="Q1" s="459"/>
      <c r="R1" s="167"/>
      <c r="S1" s="168"/>
    </row>
    <row r="2" spans="1:42" ht="12" customHeight="1" thickBot="1">
      <c r="A2" s="39"/>
      <c r="B2" s="68"/>
      <c r="C2" s="68"/>
      <c r="D2" s="68"/>
      <c r="E2" s="69"/>
      <c r="F2" s="69"/>
      <c r="G2" s="69"/>
      <c r="H2" s="69"/>
      <c r="I2" s="69"/>
      <c r="J2" s="69"/>
      <c r="K2" s="69"/>
      <c r="L2" s="30"/>
      <c r="M2" s="69"/>
      <c r="N2" s="72"/>
      <c r="O2" s="72"/>
      <c r="P2" s="69"/>
      <c r="Q2" s="69"/>
      <c r="R2" s="167"/>
      <c r="S2" s="168"/>
    </row>
    <row r="3" spans="1:42" ht="15.75" customHeight="1">
      <c r="A3" s="39"/>
      <c r="B3" s="75" t="s">
        <v>3</v>
      </c>
      <c r="C3" s="75"/>
      <c r="D3" s="64"/>
      <c r="E3" s="445"/>
      <c r="F3" s="445"/>
      <c r="G3" s="445"/>
      <c r="H3" s="445"/>
      <c r="I3" s="445"/>
      <c r="J3" s="445"/>
      <c r="K3" s="445"/>
      <c r="L3" s="12"/>
      <c r="M3" s="574" t="s">
        <v>180</v>
      </c>
      <c r="N3" s="574"/>
      <c r="O3" s="574"/>
      <c r="P3" s="29"/>
      <c r="Q3" s="78" t="s">
        <v>5</v>
      </c>
      <c r="R3" s="167"/>
      <c r="S3" s="168"/>
      <c r="T3" s="468" t="s">
        <v>6</v>
      </c>
    </row>
    <row r="4" spans="1:42" ht="15.75" customHeight="1" thickBot="1">
      <c r="A4" s="39"/>
      <c r="B4" s="64"/>
      <c r="C4" s="64"/>
      <c r="D4" s="64"/>
      <c r="E4" s="446"/>
      <c r="F4" s="446"/>
      <c r="G4" s="446"/>
      <c r="H4" s="446"/>
      <c r="I4" s="446"/>
      <c r="J4" s="446"/>
      <c r="K4" s="446"/>
      <c r="L4" s="12"/>
      <c r="M4" s="462"/>
      <c r="N4" s="462"/>
      <c r="O4" s="462"/>
      <c r="P4" s="528"/>
      <c r="Q4" s="328"/>
      <c r="R4" s="169"/>
      <c r="T4" s="469"/>
    </row>
    <row r="5" spans="1:42" ht="15.75" customHeight="1" thickBot="1">
      <c r="A5" s="39"/>
      <c r="B5" s="67"/>
      <c r="C5" s="67"/>
      <c r="D5" s="67"/>
      <c r="E5" s="444"/>
      <c r="F5" s="444"/>
      <c r="G5" s="444"/>
      <c r="H5" s="444"/>
      <c r="I5" s="444"/>
      <c r="J5" s="444"/>
      <c r="K5" s="444"/>
      <c r="L5" s="12"/>
      <c r="M5" s="76" t="s">
        <v>181</v>
      </c>
      <c r="N5" s="463"/>
      <c r="O5" s="463"/>
      <c r="P5" s="463"/>
      <c r="Q5" s="463"/>
      <c r="R5" s="167"/>
      <c r="S5" s="168"/>
    </row>
    <row r="6" spans="1:42" ht="15.75" customHeight="1">
      <c r="A6" s="39"/>
      <c r="B6" s="75" t="s">
        <v>8</v>
      </c>
      <c r="C6" s="75"/>
      <c r="D6" s="64"/>
      <c r="E6" s="445"/>
      <c r="F6" s="445"/>
      <c r="G6" s="445"/>
      <c r="H6" s="445"/>
      <c r="I6" s="445"/>
      <c r="J6" s="445"/>
      <c r="K6" s="445"/>
      <c r="L6" s="12"/>
      <c r="M6" s="77" t="s">
        <v>9</v>
      </c>
      <c r="N6" s="29"/>
      <c r="O6" s="29"/>
      <c r="P6" s="79"/>
      <c r="Q6" s="80" t="s">
        <v>11</v>
      </c>
      <c r="R6" s="167"/>
      <c r="S6" s="170"/>
    </row>
    <row r="7" spans="1:42" ht="15.75" customHeight="1">
      <c r="A7" s="39"/>
      <c r="B7" s="75"/>
      <c r="C7" s="75"/>
      <c r="D7" s="64"/>
      <c r="E7" s="446"/>
      <c r="F7" s="446"/>
      <c r="G7" s="446"/>
      <c r="H7" s="446"/>
      <c r="I7" s="446"/>
      <c r="J7" s="446"/>
      <c r="K7" s="446"/>
      <c r="L7" s="12"/>
      <c r="M7" s="464"/>
      <c r="N7" s="464"/>
      <c r="O7" s="571"/>
      <c r="P7" s="572"/>
      <c r="Q7" s="573"/>
      <c r="R7" s="171"/>
      <c r="S7" s="170"/>
    </row>
    <row r="8" spans="1:42" ht="15.75" customHeight="1">
      <c r="A8" s="39"/>
      <c r="B8" s="75" t="s">
        <v>182</v>
      </c>
      <c r="C8" s="75"/>
      <c r="D8" s="64"/>
      <c r="E8" s="446"/>
      <c r="F8" s="446"/>
      <c r="G8" s="446"/>
      <c r="H8" s="446"/>
      <c r="I8" s="446"/>
      <c r="J8" s="446"/>
      <c r="K8" s="446"/>
      <c r="L8" s="12"/>
      <c r="M8" s="77" t="s">
        <v>183</v>
      </c>
      <c r="N8" s="29"/>
      <c r="O8" s="29"/>
      <c r="P8" s="38"/>
      <c r="Q8" s="38"/>
      <c r="R8" s="171"/>
      <c r="S8" s="170"/>
    </row>
    <row r="9" spans="1:42" ht="15.75" customHeight="1" thickBot="1">
      <c r="A9" s="39"/>
      <c r="B9" s="67"/>
      <c r="C9" s="67"/>
      <c r="D9" s="67"/>
      <c r="E9" s="444"/>
      <c r="F9" s="444"/>
      <c r="G9" s="444"/>
      <c r="H9" s="444"/>
      <c r="I9" s="444"/>
      <c r="J9" s="444"/>
      <c r="K9" s="444"/>
      <c r="L9" s="12"/>
      <c r="M9" s="472"/>
      <c r="N9" s="472"/>
      <c r="O9" s="472"/>
      <c r="P9" s="472"/>
      <c r="Q9" s="472"/>
      <c r="R9" s="172"/>
      <c r="S9" s="173" t="s">
        <v>15</v>
      </c>
    </row>
    <row r="10" spans="1:42" ht="15.75" customHeight="1">
      <c r="A10" s="39"/>
      <c r="B10" s="372"/>
      <c r="C10" s="372"/>
      <c r="D10" s="355"/>
      <c r="E10" s="576"/>
      <c r="F10" s="576"/>
      <c r="G10" s="576"/>
      <c r="H10" s="576"/>
      <c r="I10" s="576"/>
      <c r="J10" s="576"/>
      <c r="K10" s="576"/>
      <c r="L10" s="12"/>
      <c r="M10" s="81"/>
      <c r="N10" s="38"/>
      <c r="O10" s="38"/>
      <c r="P10" s="38"/>
      <c r="Q10" s="38"/>
      <c r="R10" s="60"/>
      <c r="S10" s="170"/>
    </row>
    <row r="11" spans="1:42" ht="15.75" customHeight="1">
      <c r="A11" s="39"/>
      <c r="B11" s="64"/>
      <c r="C11" s="64"/>
      <c r="D11" s="64"/>
      <c r="E11" s="577"/>
      <c r="F11" s="577"/>
      <c r="G11" s="577"/>
      <c r="H11" s="577"/>
      <c r="I11" s="577"/>
      <c r="J11" s="577"/>
      <c r="K11" s="577"/>
      <c r="L11" s="12"/>
      <c r="M11" s="81"/>
      <c r="N11" s="38"/>
      <c r="O11" s="38"/>
      <c r="P11" s="38"/>
      <c r="Q11" s="38"/>
      <c r="R11" s="60"/>
      <c r="S11" s="170"/>
    </row>
    <row r="12" spans="1:42" ht="15.75" customHeight="1">
      <c r="A12" s="39"/>
      <c r="B12" s="64"/>
      <c r="C12" s="64"/>
      <c r="D12" s="64"/>
      <c r="E12" s="577"/>
      <c r="F12" s="577"/>
      <c r="G12" s="577"/>
      <c r="H12" s="577"/>
      <c r="I12" s="577"/>
      <c r="J12" s="577"/>
      <c r="K12" s="577"/>
      <c r="L12" s="13"/>
      <c r="M12" s="81"/>
      <c r="N12" s="60"/>
      <c r="O12" s="60"/>
      <c r="P12" s="60"/>
      <c r="Q12" s="60"/>
      <c r="R12" s="60"/>
    </row>
    <row r="13" spans="1:42" s="39" customFormat="1" ht="61.5" customHeight="1">
      <c r="B13" s="85"/>
      <c r="C13" s="85"/>
      <c r="D13" s="60"/>
      <c r="E13" s="60"/>
      <c r="F13" s="65"/>
      <c r="G13" s="65"/>
      <c r="H13" s="65"/>
      <c r="I13" s="65"/>
      <c r="J13" s="65"/>
      <c r="K13" s="65"/>
      <c r="L13" s="13"/>
      <c r="N13" s="25"/>
      <c r="O13" s="25"/>
      <c r="P13" s="25"/>
      <c r="Q13" s="12"/>
      <c r="R13" s="260"/>
      <c r="S13" s="170"/>
      <c r="T13" s="27"/>
      <c r="U13" s="27"/>
      <c r="V13" s="27"/>
      <c r="W13" s="27"/>
      <c r="X13" s="27"/>
      <c r="Y13" s="27"/>
      <c r="Z13" s="27"/>
      <c r="AA13" s="27"/>
      <c r="AB13" s="27"/>
      <c r="AC13" s="27"/>
      <c r="AD13" s="27"/>
      <c r="AE13" s="27"/>
      <c r="AF13" s="27"/>
      <c r="AG13" s="27"/>
      <c r="AH13" s="27"/>
      <c r="AI13" s="27"/>
      <c r="AJ13" s="27"/>
      <c r="AK13" s="27"/>
      <c r="AL13" s="27"/>
      <c r="AM13" s="27"/>
      <c r="AN13" s="27"/>
      <c r="AO13" s="27"/>
      <c r="AP13" s="27"/>
    </row>
    <row r="14" spans="1:42" s="39" customFormat="1" ht="15.75" customHeight="1">
      <c r="B14" s="85"/>
      <c r="C14" s="85"/>
      <c r="D14" s="54"/>
      <c r="E14" s="84"/>
      <c r="F14" s="84"/>
      <c r="G14" s="84"/>
      <c r="H14" s="10"/>
      <c r="I14" s="33"/>
      <c r="J14" s="33"/>
      <c r="K14" s="33"/>
      <c r="L14" s="33"/>
      <c r="M14" s="33"/>
      <c r="N14" s="12"/>
      <c r="O14" s="34"/>
      <c r="P14" s="12"/>
      <c r="Q14" s="12"/>
      <c r="R14" s="260"/>
      <c r="S14" s="170"/>
      <c r="T14" s="27"/>
      <c r="U14" s="27"/>
      <c r="V14" s="27"/>
      <c r="W14" s="27"/>
      <c r="X14" s="27"/>
      <c r="Y14" s="27"/>
      <c r="Z14" s="27"/>
      <c r="AA14" s="27"/>
      <c r="AB14" s="27"/>
      <c r="AC14" s="27"/>
      <c r="AD14" s="27"/>
      <c r="AE14" s="27"/>
      <c r="AF14" s="27"/>
      <c r="AG14" s="27"/>
      <c r="AH14" s="27"/>
      <c r="AI14" s="27"/>
      <c r="AJ14" s="27"/>
      <c r="AK14" s="27"/>
      <c r="AL14" s="27"/>
      <c r="AM14" s="27"/>
      <c r="AN14" s="27"/>
      <c r="AO14" s="27"/>
      <c r="AP14" s="27"/>
    </row>
    <row r="15" spans="1:42" s="39" customFormat="1" ht="5.25" customHeight="1">
      <c r="B15" s="31"/>
      <c r="C15" s="31"/>
      <c r="D15" s="31"/>
      <c r="E15" s="32"/>
      <c r="F15" s="25"/>
      <c r="G15" s="25"/>
      <c r="H15" s="10"/>
      <c r="I15" s="33"/>
      <c r="J15" s="33"/>
      <c r="K15" s="33"/>
      <c r="L15" s="33"/>
      <c r="M15" s="33"/>
      <c r="N15" s="12"/>
      <c r="O15" s="34"/>
      <c r="P15" s="12"/>
      <c r="Q15" s="12"/>
      <c r="R15" s="260"/>
      <c r="S15" s="170"/>
      <c r="T15" s="27"/>
      <c r="U15" s="27"/>
      <c r="V15" s="27"/>
      <c r="W15" s="27"/>
      <c r="X15" s="27"/>
      <c r="Y15" s="27"/>
      <c r="Z15" s="27"/>
      <c r="AA15" s="27"/>
      <c r="AB15" s="27"/>
      <c r="AC15" s="27"/>
      <c r="AD15" s="27"/>
      <c r="AE15" s="27"/>
      <c r="AF15" s="27"/>
      <c r="AG15" s="27"/>
      <c r="AH15" s="27"/>
      <c r="AI15" s="27"/>
      <c r="AJ15" s="27"/>
      <c r="AK15" s="27"/>
      <c r="AL15" s="27"/>
      <c r="AM15" s="27"/>
      <c r="AN15" s="27"/>
      <c r="AO15" s="27"/>
      <c r="AP15" s="27"/>
    </row>
    <row r="16" spans="1:42" s="39" customFormat="1" ht="15.75" customHeight="1">
      <c r="B16" s="174"/>
      <c r="C16" s="575"/>
      <c r="D16" s="575"/>
      <c r="E16" s="174"/>
      <c r="F16" s="174"/>
      <c r="G16" s="174"/>
      <c r="H16" s="174"/>
      <c r="I16" s="174"/>
      <c r="J16" s="174"/>
      <c r="K16" s="174"/>
      <c r="L16" s="174"/>
      <c r="M16" s="174"/>
      <c r="N16" s="174"/>
      <c r="O16" s="174"/>
      <c r="P16" s="575"/>
      <c r="Q16" s="575"/>
      <c r="R16" s="228"/>
      <c r="S16" s="352" t="s">
        <v>184</v>
      </c>
      <c r="T16" s="27"/>
      <c r="U16" s="27"/>
      <c r="V16" s="27"/>
      <c r="W16" s="27"/>
      <c r="X16" s="27"/>
      <c r="Y16" s="27"/>
      <c r="Z16" s="27"/>
      <c r="AA16" s="27"/>
      <c r="AB16" s="27"/>
      <c r="AC16" s="27"/>
      <c r="AD16" s="27"/>
      <c r="AE16" s="27"/>
      <c r="AF16" s="27"/>
      <c r="AG16" s="27"/>
      <c r="AH16" s="27"/>
      <c r="AI16" s="27"/>
      <c r="AJ16" s="27"/>
      <c r="AK16" s="27"/>
      <c r="AL16" s="27"/>
      <c r="AM16" s="27"/>
      <c r="AN16" s="27"/>
      <c r="AO16" s="27"/>
      <c r="AP16" s="27"/>
    </row>
    <row r="17" spans="2:42" s="39" customFormat="1" ht="15.75" customHeight="1">
      <c r="B17" s="174"/>
      <c r="C17" s="174"/>
      <c r="D17" s="174"/>
      <c r="E17" s="174"/>
      <c r="F17" s="174"/>
      <c r="G17" s="174"/>
      <c r="H17" s="174"/>
      <c r="I17" s="174"/>
      <c r="J17" s="174"/>
      <c r="K17" s="174"/>
      <c r="L17" s="174"/>
      <c r="M17" s="174"/>
      <c r="N17" s="174"/>
      <c r="O17" s="174"/>
      <c r="P17" s="575"/>
      <c r="Q17" s="575"/>
      <c r="R17" s="228"/>
      <c r="S17" s="353" t="s">
        <v>185</v>
      </c>
      <c r="T17" s="27"/>
      <c r="U17" s="27"/>
      <c r="V17" s="27"/>
      <c r="W17" s="27"/>
      <c r="X17" s="27"/>
      <c r="Y17" s="27"/>
      <c r="Z17" s="27"/>
      <c r="AA17" s="27"/>
      <c r="AB17" s="27"/>
      <c r="AC17" s="27"/>
      <c r="AD17" s="27"/>
      <c r="AE17" s="27"/>
      <c r="AF17" s="27"/>
      <c r="AG17" s="27"/>
      <c r="AH17" s="27"/>
      <c r="AI17" s="27"/>
      <c r="AJ17" s="27"/>
      <c r="AK17" s="27"/>
      <c r="AL17" s="27"/>
      <c r="AM17" s="27"/>
      <c r="AN17" s="27"/>
      <c r="AO17" s="27"/>
      <c r="AP17" s="27"/>
    </row>
    <row r="18" spans="2:42" s="39" customFormat="1" ht="15.75" customHeight="1">
      <c r="B18" s="177"/>
      <c r="C18" s="177"/>
      <c r="D18" s="178"/>
      <c r="E18" s="62"/>
      <c r="F18" s="62"/>
      <c r="G18" s="62"/>
      <c r="H18" s="179"/>
      <c r="I18" s="179"/>
      <c r="J18" s="179"/>
      <c r="K18" s="179"/>
      <c r="L18" s="179"/>
      <c r="M18" s="179"/>
      <c r="N18" s="187"/>
      <c r="O18" s="62"/>
      <c r="P18" s="570"/>
      <c r="Q18" s="570"/>
      <c r="R18" s="228"/>
      <c r="S18" s="353" t="s">
        <v>186</v>
      </c>
      <c r="T18" s="27"/>
      <c r="U18" s="27"/>
      <c r="V18" s="27"/>
      <c r="W18" s="27"/>
      <c r="X18" s="27"/>
      <c r="Y18" s="27"/>
      <c r="Z18" s="27"/>
      <c r="AA18" s="27"/>
      <c r="AB18" s="27"/>
      <c r="AC18" s="27"/>
      <c r="AD18" s="27"/>
      <c r="AE18" s="27"/>
      <c r="AF18" s="27"/>
      <c r="AG18" s="27"/>
      <c r="AH18" s="27"/>
      <c r="AI18" s="27"/>
      <c r="AJ18" s="27"/>
      <c r="AK18" s="27"/>
      <c r="AL18" s="27"/>
      <c r="AM18" s="27"/>
      <c r="AN18" s="27"/>
      <c r="AO18" s="27"/>
      <c r="AP18" s="27"/>
    </row>
    <row r="19" spans="2:42" s="39" customFormat="1" ht="15.75" customHeight="1">
      <c r="B19" s="177"/>
      <c r="C19" s="177"/>
      <c r="D19" s="178"/>
      <c r="E19" s="62"/>
      <c r="F19" s="62"/>
      <c r="G19" s="62"/>
      <c r="H19" s="179"/>
      <c r="I19" s="179"/>
      <c r="J19" s="179"/>
      <c r="K19" s="179"/>
      <c r="L19" s="179"/>
      <c r="M19" s="179"/>
      <c r="N19" s="187"/>
      <c r="O19" s="62"/>
      <c r="P19" s="570"/>
      <c r="Q19" s="570"/>
      <c r="R19" s="228"/>
      <c r="S19" s="353" t="s">
        <v>187</v>
      </c>
      <c r="T19" s="27"/>
      <c r="U19" s="27"/>
      <c r="V19" s="27"/>
      <c r="W19" s="27"/>
      <c r="X19" s="27"/>
      <c r="Y19" s="27"/>
      <c r="Z19" s="27"/>
      <c r="AA19" s="27"/>
      <c r="AB19" s="27"/>
      <c r="AC19" s="27"/>
      <c r="AD19" s="27"/>
      <c r="AE19" s="27"/>
      <c r="AF19" s="27"/>
      <c r="AG19" s="27"/>
      <c r="AH19" s="27"/>
      <c r="AI19" s="27"/>
      <c r="AJ19" s="27"/>
      <c r="AK19" s="27"/>
      <c r="AL19" s="27"/>
      <c r="AM19" s="27"/>
      <c r="AN19" s="27"/>
      <c r="AO19" s="27"/>
      <c r="AP19" s="27"/>
    </row>
    <row r="20" spans="2:42" s="39" customFormat="1" ht="15.75" customHeight="1">
      <c r="B20" s="177"/>
      <c r="C20" s="177"/>
      <c r="D20" s="178"/>
      <c r="E20" s="62"/>
      <c r="F20" s="62"/>
      <c r="G20" s="62"/>
      <c r="H20" s="179"/>
      <c r="I20" s="179"/>
      <c r="J20" s="179"/>
      <c r="K20" s="179"/>
      <c r="L20" s="179"/>
      <c r="M20" s="179"/>
      <c r="N20" s="187"/>
      <c r="O20" s="62"/>
      <c r="P20" s="570"/>
      <c r="Q20" s="570"/>
      <c r="R20" s="228"/>
      <c r="S20" s="353" t="s">
        <v>188</v>
      </c>
      <c r="T20" s="27"/>
      <c r="U20" s="27"/>
      <c r="V20" s="27"/>
      <c r="W20" s="27"/>
      <c r="X20" s="27"/>
      <c r="Y20" s="27"/>
      <c r="Z20" s="27"/>
      <c r="AA20" s="27"/>
      <c r="AB20" s="27"/>
      <c r="AC20" s="27"/>
      <c r="AD20" s="27"/>
      <c r="AE20" s="27"/>
      <c r="AF20" s="27"/>
      <c r="AG20" s="27"/>
      <c r="AH20" s="27"/>
      <c r="AI20" s="27"/>
      <c r="AJ20" s="27"/>
      <c r="AK20" s="27"/>
      <c r="AL20" s="27"/>
      <c r="AM20" s="27"/>
      <c r="AN20" s="27"/>
      <c r="AO20" s="27"/>
      <c r="AP20" s="27"/>
    </row>
    <row r="21" spans="2:42" s="39" customFormat="1" ht="15.75" customHeight="1">
      <c r="B21" s="177"/>
      <c r="C21" s="177"/>
      <c r="D21" s="178"/>
      <c r="E21" s="62"/>
      <c r="F21" s="62"/>
      <c r="G21" s="62"/>
      <c r="H21" s="179"/>
      <c r="I21" s="179"/>
      <c r="J21" s="179"/>
      <c r="K21" s="179"/>
      <c r="L21" s="179"/>
      <c r="M21" s="179"/>
      <c r="N21" s="187"/>
      <c r="O21" s="62"/>
      <c r="P21" s="570"/>
      <c r="Q21" s="570"/>
      <c r="R21" s="228"/>
      <c r="S21" s="353" t="s">
        <v>189</v>
      </c>
      <c r="T21" s="27"/>
      <c r="U21" s="27"/>
      <c r="V21" s="27"/>
      <c r="W21" s="27"/>
      <c r="X21" s="27"/>
      <c r="Y21" s="27"/>
      <c r="Z21" s="27"/>
      <c r="AA21" s="27"/>
      <c r="AB21" s="27"/>
      <c r="AC21" s="27"/>
      <c r="AD21" s="27"/>
      <c r="AE21" s="27"/>
      <c r="AF21" s="27"/>
      <c r="AG21" s="27"/>
      <c r="AH21" s="27"/>
      <c r="AI21" s="27"/>
      <c r="AJ21" s="27"/>
      <c r="AK21" s="27"/>
      <c r="AL21" s="27"/>
      <c r="AM21" s="27"/>
      <c r="AN21" s="27"/>
      <c r="AO21" s="27"/>
      <c r="AP21" s="27"/>
    </row>
    <row r="22" spans="2:42" s="39" customFormat="1" ht="15.75" customHeight="1">
      <c r="B22" s="177"/>
      <c r="C22" s="177"/>
      <c r="D22" s="178"/>
      <c r="E22" s="62"/>
      <c r="F22" s="62"/>
      <c r="G22" s="62"/>
      <c r="H22" s="179"/>
      <c r="I22" s="179"/>
      <c r="J22" s="179"/>
      <c r="K22" s="179"/>
      <c r="L22" s="179"/>
      <c r="M22" s="179"/>
      <c r="N22" s="187"/>
      <c r="O22" s="62"/>
      <c r="P22" s="570"/>
      <c r="Q22" s="570"/>
      <c r="R22" s="228"/>
      <c r="S22" s="353" t="s">
        <v>162</v>
      </c>
      <c r="T22" s="27"/>
      <c r="U22" s="27"/>
      <c r="V22" s="27"/>
      <c r="W22" s="27"/>
      <c r="X22" s="27"/>
      <c r="Y22" s="27"/>
      <c r="Z22" s="27"/>
      <c r="AA22" s="27"/>
      <c r="AB22" s="27"/>
      <c r="AC22" s="27"/>
      <c r="AD22" s="27"/>
      <c r="AE22" s="27"/>
      <c r="AF22" s="27"/>
      <c r="AG22" s="27"/>
      <c r="AH22" s="27"/>
      <c r="AI22" s="27"/>
      <c r="AJ22" s="27"/>
      <c r="AK22" s="27"/>
      <c r="AL22" s="27"/>
      <c r="AM22" s="27"/>
      <c r="AN22" s="27"/>
      <c r="AO22" s="27"/>
      <c r="AP22" s="27"/>
    </row>
    <row r="23" spans="2:42" s="39" customFormat="1" ht="15.75" customHeight="1">
      <c r="B23" s="177"/>
      <c r="C23" s="177"/>
      <c r="D23" s="178"/>
      <c r="E23" s="62"/>
      <c r="F23" s="62"/>
      <c r="G23" s="62"/>
      <c r="H23" s="179"/>
      <c r="I23" s="179"/>
      <c r="J23" s="179"/>
      <c r="K23" s="179"/>
      <c r="L23" s="179"/>
      <c r="M23" s="179"/>
      <c r="N23" s="187"/>
      <c r="O23" s="62"/>
      <c r="P23" s="570"/>
      <c r="Q23" s="570"/>
      <c r="R23" s="228"/>
      <c r="S23" s="353" t="s">
        <v>190</v>
      </c>
      <c r="T23" s="27"/>
      <c r="U23" s="27"/>
      <c r="V23" s="27"/>
      <c r="W23" s="27"/>
      <c r="X23" s="27"/>
      <c r="Y23" s="27"/>
      <c r="Z23" s="27"/>
      <c r="AA23" s="27"/>
      <c r="AB23" s="27"/>
      <c r="AC23" s="27"/>
      <c r="AD23" s="27"/>
      <c r="AE23" s="27"/>
      <c r="AF23" s="27"/>
      <c r="AG23" s="27"/>
      <c r="AH23" s="27"/>
      <c r="AI23" s="27"/>
      <c r="AJ23" s="27"/>
      <c r="AK23" s="27"/>
      <c r="AL23" s="27"/>
      <c r="AM23" s="27"/>
      <c r="AN23" s="27"/>
      <c r="AO23" s="27"/>
      <c r="AP23" s="27"/>
    </row>
    <row r="24" spans="2:42" s="39" customFormat="1" ht="15.75" customHeight="1">
      <c r="B24" s="177"/>
      <c r="C24" s="177"/>
      <c r="D24" s="178"/>
      <c r="E24" s="62"/>
      <c r="F24" s="62"/>
      <c r="G24" s="62"/>
      <c r="H24" s="179"/>
      <c r="I24" s="179"/>
      <c r="J24" s="179"/>
      <c r="K24" s="179"/>
      <c r="L24" s="179"/>
      <c r="M24" s="179"/>
      <c r="N24" s="187"/>
      <c r="O24" s="62"/>
      <c r="P24" s="570"/>
      <c r="Q24" s="570"/>
      <c r="R24" s="228"/>
      <c r="S24" s="353" t="s">
        <v>164</v>
      </c>
      <c r="T24" s="27"/>
      <c r="U24" s="27"/>
      <c r="V24" s="27"/>
      <c r="W24" s="27"/>
      <c r="X24" s="27"/>
      <c r="Y24" s="27"/>
      <c r="Z24" s="27"/>
      <c r="AA24" s="27"/>
      <c r="AB24" s="27"/>
      <c r="AC24" s="27"/>
      <c r="AD24" s="27"/>
      <c r="AE24" s="27"/>
      <c r="AF24" s="27"/>
      <c r="AG24" s="27"/>
      <c r="AH24" s="27"/>
      <c r="AI24" s="27"/>
      <c r="AJ24" s="27"/>
      <c r="AK24" s="27"/>
      <c r="AL24" s="27"/>
      <c r="AM24" s="27"/>
      <c r="AN24" s="27"/>
      <c r="AO24" s="27"/>
      <c r="AP24" s="27"/>
    </row>
    <row r="25" spans="2:42" s="39" customFormat="1" ht="15.75" customHeight="1">
      <c r="B25" s="177"/>
      <c r="C25" s="177"/>
      <c r="D25" s="178"/>
      <c r="E25" s="62"/>
      <c r="F25" s="62"/>
      <c r="G25" s="62"/>
      <c r="H25" s="179"/>
      <c r="I25" s="179"/>
      <c r="J25" s="179"/>
      <c r="K25" s="179"/>
      <c r="L25" s="179"/>
      <c r="M25" s="179"/>
      <c r="N25" s="187"/>
      <c r="O25" s="62"/>
      <c r="P25" s="570"/>
      <c r="Q25" s="570"/>
      <c r="R25" s="228"/>
      <c r="S25" s="170"/>
      <c r="T25" s="27"/>
      <c r="U25" s="27"/>
      <c r="V25" s="27"/>
      <c r="W25" s="27"/>
      <c r="X25" s="27"/>
      <c r="Y25" s="27"/>
      <c r="Z25" s="27"/>
      <c r="AA25" s="27"/>
      <c r="AB25" s="27"/>
      <c r="AC25" s="27"/>
      <c r="AD25" s="27"/>
      <c r="AE25" s="27"/>
      <c r="AF25" s="27"/>
      <c r="AG25" s="27"/>
      <c r="AH25" s="27"/>
      <c r="AI25" s="27"/>
      <c r="AJ25" s="27"/>
      <c r="AK25" s="27"/>
      <c r="AL25" s="27"/>
      <c r="AM25" s="27"/>
      <c r="AN25" s="27"/>
      <c r="AO25" s="27"/>
      <c r="AP25" s="27"/>
    </row>
    <row r="26" spans="2:42" s="39" customFormat="1" ht="15.75" customHeight="1">
      <c r="B26" s="177"/>
      <c r="C26" s="177"/>
      <c r="D26" s="178"/>
      <c r="E26" s="62"/>
      <c r="F26" s="62"/>
      <c r="G26" s="62"/>
      <c r="H26" s="179"/>
      <c r="I26" s="179"/>
      <c r="J26" s="179"/>
      <c r="K26" s="179"/>
      <c r="L26" s="179"/>
      <c r="M26" s="179"/>
      <c r="N26" s="187"/>
      <c r="O26" s="62"/>
      <c r="P26" s="570"/>
      <c r="Q26" s="570"/>
      <c r="R26" s="228"/>
      <c r="S26" s="569" t="s">
        <v>191</v>
      </c>
      <c r="T26" s="569"/>
      <c r="U26" s="569"/>
      <c r="V26" s="569"/>
      <c r="W26" s="569"/>
      <c r="X26" s="569"/>
      <c r="Y26" s="569"/>
      <c r="Z26" s="569"/>
      <c r="AA26" s="569"/>
      <c r="AB26" s="569"/>
      <c r="AC26" s="569"/>
      <c r="AD26" s="27"/>
      <c r="AE26" s="27"/>
      <c r="AF26" s="27"/>
      <c r="AG26" s="27"/>
      <c r="AH26" s="27"/>
      <c r="AI26" s="27"/>
      <c r="AJ26" s="27"/>
      <c r="AK26" s="27"/>
      <c r="AL26" s="27"/>
      <c r="AM26" s="27"/>
      <c r="AN26" s="27"/>
      <c r="AO26" s="27"/>
      <c r="AP26" s="27"/>
    </row>
    <row r="27" spans="2:42" s="39" customFormat="1" ht="15.75" customHeight="1">
      <c r="B27" s="177"/>
      <c r="C27" s="177"/>
      <c r="D27" s="178"/>
      <c r="E27" s="62"/>
      <c r="F27" s="62"/>
      <c r="G27" s="62"/>
      <c r="H27" s="179"/>
      <c r="I27" s="179"/>
      <c r="J27" s="179"/>
      <c r="K27" s="179"/>
      <c r="L27" s="179"/>
      <c r="M27" s="179"/>
      <c r="N27" s="187"/>
      <c r="O27" s="62"/>
      <c r="P27" s="570"/>
      <c r="Q27" s="570"/>
      <c r="R27" s="228"/>
      <c r="S27" s="569"/>
      <c r="T27" s="569"/>
      <c r="U27" s="569"/>
      <c r="V27" s="569"/>
      <c r="W27" s="569"/>
      <c r="X27" s="569"/>
      <c r="Y27" s="569"/>
      <c r="Z27" s="569"/>
      <c r="AA27" s="569"/>
      <c r="AB27" s="569"/>
      <c r="AC27" s="569"/>
      <c r="AD27" s="27"/>
      <c r="AE27" s="27"/>
      <c r="AF27" s="27"/>
      <c r="AG27" s="27"/>
      <c r="AH27" s="27"/>
      <c r="AI27" s="27"/>
      <c r="AJ27" s="27"/>
      <c r="AK27" s="27"/>
      <c r="AL27" s="27"/>
      <c r="AM27" s="27"/>
      <c r="AN27" s="27"/>
      <c r="AO27" s="27"/>
      <c r="AP27" s="27"/>
    </row>
    <row r="28" spans="2:42" s="39" customFormat="1" ht="15.75" customHeight="1">
      <c r="B28" s="177"/>
      <c r="C28" s="177"/>
      <c r="D28" s="178"/>
      <c r="E28" s="62"/>
      <c r="F28" s="62"/>
      <c r="G28" s="62"/>
      <c r="H28" s="179"/>
      <c r="I28" s="179"/>
      <c r="J28" s="179"/>
      <c r="K28" s="179"/>
      <c r="L28" s="179"/>
      <c r="M28" s="179"/>
      <c r="N28" s="187"/>
      <c r="O28" s="62"/>
      <c r="P28" s="570"/>
      <c r="Q28" s="570"/>
      <c r="R28" s="228"/>
      <c r="S28" s="170"/>
      <c r="T28" s="27"/>
      <c r="U28" s="27"/>
      <c r="V28" s="27"/>
      <c r="W28" s="27"/>
      <c r="X28" s="27"/>
      <c r="Y28" s="27"/>
      <c r="Z28" s="27"/>
      <c r="AA28" s="27"/>
      <c r="AB28" s="27"/>
      <c r="AC28" s="27"/>
      <c r="AD28" s="27"/>
      <c r="AE28" s="27"/>
      <c r="AF28" s="27"/>
      <c r="AG28" s="27"/>
      <c r="AH28" s="27"/>
      <c r="AI28" s="27"/>
      <c r="AJ28" s="27"/>
      <c r="AK28" s="27"/>
      <c r="AL28" s="27"/>
      <c r="AM28" s="27"/>
      <c r="AN28" s="27"/>
      <c r="AO28" s="27"/>
      <c r="AP28" s="27"/>
    </row>
    <row r="29" spans="2:42" s="39" customFormat="1" ht="15.75" customHeight="1">
      <c r="B29" s="177"/>
      <c r="C29" s="177"/>
      <c r="D29" s="178"/>
      <c r="E29" s="62"/>
      <c r="F29" s="62"/>
      <c r="G29" s="62"/>
      <c r="H29" s="179"/>
      <c r="I29" s="179"/>
      <c r="J29" s="179"/>
      <c r="K29" s="179"/>
      <c r="L29" s="179"/>
      <c r="M29" s="179"/>
      <c r="N29" s="187"/>
      <c r="O29" s="62"/>
      <c r="P29" s="570"/>
      <c r="Q29" s="570"/>
      <c r="R29" s="228"/>
      <c r="S29" s="170"/>
      <c r="T29" s="27"/>
      <c r="U29" s="27"/>
      <c r="V29" s="27"/>
      <c r="W29" s="27"/>
      <c r="X29" s="27"/>
      <c r="Y29" s="27"/>
      <c r="Z29" s="27"/>
      <c r="AA29" s="27"/>
      <c r="AB29" s="27"/>
      <c r="AC29" s="27"/>
      <c r="AD29" s="27"/>
      <c r="AE29" s="27"/>
      <c r="AF29" s="27"/>
      <c r="AG29" s="27"/>
      <c r="AH29" s="27"/>
      <c r="AI29" s="27"/>
      <c r="AJ29" s="27"/>
      <c r="AK29" s="27"/>
      <c r="AL29" s="27"/>
      <c r="AM29" s="27"/>
      <c r="AN29" s="27"/>
      <c r="AO29" s="27"/>
      <c r="AP29" s="27"/>
    </row>
    <row r="30" spans="2:42" s="39" customFormat="1" ht="15.75" customHeight="1">
      <c r="B30" s="177"/>
      <c r="C30" s="177"/>
      <c r="D30" s="178"/>
      <c r="E30" s="62"/>
      <c r="F30" s="62"/>
      <c r="G30" s="62"/>
      <c r="H30" s="179"/>
      <c r="I30" s="179"/>
      <c r="J30" s="179"/>
      <c r="K30" s="179"/>
      <c r="L30" s="179"/>
      <c r="M30" s="179"/>
      <c r="N30" s="187"/>
      <c r="O30" s="62"/>
      <c r="P30" s="570"/>
      <c r="Q30" s="570"/>
      <c r="R30" s="228"/>
      <c r="S30" s="170"/>
      <c r="T30" s="27"/>
      <c r="U30" s="27"/>
      <c r="V30" s="27"/>
      <c r="W30" s="27"/>
      <c r="X30" s="27"/>
      <c r="Y30" s="27"/>
      <c r="Z30" s="27"/>
      <c r="AA30" s="27"/>
      <c r="AB30" s="27"/>
      <c r="AC30" s="27"/>
      <c r="AD30" s="27"/>
      <c r="AE30" s="27"/>
      <c r="AF30" s="27"/>
      <c r="AG30" s="27"/>
      <c r="AH30" s="27"/>
      <c r="AI30" s="27"/>
      <c r="AJ30" s="27"/>
      <c r="AK30" s="27"/>
      <c r="AL30" s="27"/>
      <c r="AM30" s="27"/>
      <c r="AN30" s="27"/>
      <c r="AO30" s="27"/>
      <c r="AP30" s="27"/>
    </row>
    <row r="31" spans="2:42" s="39" customFormat="1" ht="15.75" customHeight="1">
      <c r="B31" s="177"/>
      <c r="C31" s="177"/>
      <c r="D31" s="178"/>
      <c r="E31" s="62"/>
      <c r="F31" s="62"/>
      <c r="G31" s="62"/>
      <c r="H31" s="179"/>
      <c r="I31" s="179"/>
      <c r="J31" s="179"/>
      <c r="K31" s="179"/>
      <c r="L31" s="179"/>
      <c r="M31" s="179"/>
      <c r="N31" s="187"/>
      <c r="O31" s="62"/>
      <c r="P31" s="570"/>
      <c r="Q31" s="570"/>
      <c r="R31" s="228"/>
      <c r="S31" s="170"/>
      <c r="T31" s="27"/>
      <c r="U31" s="27"/>
      <c r="V31" s="27"/>
      <c r="W31" s="27"/>
      <c r="X31" s="27"/>
      <c r="Y31" s="27"/>
      <c r="Z31" s="27"/>
      <c r="AA31" s="27"/>
      <c r="AB31" s="27"/>
      <c r="AC31" s="27"/>
      <c r="AD31" s="27"/>
      <c r="AE31" s="27"/>
      <c r="AF31" s="27"/>
      <c r="AG31" s="27"/>
      <c r="AH31" s="27"/>
      <c r="AI31" s="27"/>
      <c r="AJ31" s="27"/>
      <c r="AK31" s="27"/>
      <c r="AL31" s="27"/>
      <c r="AM31" s="27"/>
      <c r="AN31" s="27"/>
      <c r="AO31" s="27"/>
      <c r="AP31" s="27"/>
    </row>
    <row r="32" spans="2:42" s="39" customFormat="1" ht="15.75" customHeight="1">
      <c r="B32" s="177"/>
      <c r="C32" s="177"/>
      <c r="D32" s="178"/>
      <c r="E32" s="62"/>
      <c r="F32" s="62"/>
      <c r="G32" s="62"/>
      <c r="H32" s="179"/>
      <c r="I32" s="179"/>
      <c r="J32" s="179"/>
      <c r="K32" s="179"/>
      <c r="L32" s="179"/>
      <c r="M32" s="179"/>
      <c r="N32" s="187"/>
      <c r="O32" s="62"/>
      <c r="P32" s="570"/>
      <c r="Q32" s="570"/>
      <c r="R32" s="228"/>
      <c r="S32" s="170"/>
      <c r="T32" s="27"/>
      <c r="U32" s="27"/>
      <c r="V32" s="27"/>
      <c r="W32" s="27"/>
      <c r="X32" s="27"/>
      <c r="Y32" s="27"/>
      <c r="Z32" s="27"/>
      <c r="AA32" s="27"/>
      <c r="AB32" s="27"/>
      <c r="AC32" s="27"/>
      <c r="AD32" s="27"/>
      <c r="AE32" s="27"/>
      <c r="AF32" s="27"/>
      <c r="AG32" s="27"/>
      <c r="AH32" s="27"/>
      <c r="AI32" s="27"/>
      <c r="AJ32" s="27"/>
      <c r="AK32" s="27"/>
      <c r="AL32" s="27"/>
      <c r="AM32" s="27"/>
      <c r="AN32" s="27"/>
      <c r="AO32" s="27"/>
      <c r="AP32" s="27"/>
    </row>
    <row r="33" spans="1:42" s="39" customFormat="1" ht="15.75" customHeight="1">
      <c r="B33" s="177"/>
      <c r="C33" s="177"/>
      <c r="D33" s="178"/>
      <c r="E33" s="62"/>
      <c r="F33" s="62"/>
      <c r="G33" s="62"/>
      <c r="H33" s="179"/>
      <c r="I33" s="179"/>
      <c r="J33" s="179"/>
      <c r="K33" s="179"/>
      <c r="L33" s="179"/>
      <c r="M33" s="179"/>
      <c r="N33" s="187"/>
      <c r="O33" s="62"/>
      <c r="P33" s="570"/>
      <c r="Q33" s="570"/>
      <c r="R33" s="228"/>
      <c r="S33" s="170"/>
      <c r="T33" s="27"/>
      <c r="U33" s="27"/>
      <c r="V33" s="27"/>
      <c r="W33" s="27"/>
      <c r="X33" s="27"/>
      <c r="Y33" s="27"/>
      <c r="Z33" s="27"/>
      <c r="AA33" s="27"/>
      <c r="AB33" s="27"/>
      <c r="AC33" s="27"/>
      <c r="AD33" s="27"/>
      <c r="AE33" s="27"/>
      <c r="AF33" s="27"/>
      <c r="AG33" s="27"/>
      <c r="AH33" s="27"/>
      <c r="AI33" s="27"/>
      <c r="AJ33" s="27"/>
      <c r="AK33" s="27"/>
      <c r="AL33" s="27"/>
      <c r="AM33" s="27"/>
      <c r="AN33" s="27"/>
      <c r="AO33" s="27"/>
      <c r="AP33" s="27"/>
    </row>
    <row r="34" spans="1:42" s="39" customFormat="1" ht="15.75" customHeight="1">
      <c r="B34" s="177"/>
      <c r="C34" s="177"/>
      <c r="D34" s="178"/>
      <c r="E34" s="62"/>
      <c r="F34" s="62"/>
      <c r="G34" s="62"/>
      <c r="H34" s="179"/>
      <c r="I34" s="179"/>
      <c r="J34" s="179"/>
      <c r="K34" s="179"/>
      <c r="L34" s="179"/>
      <c r="M34" s="179"/>
      <c r="N34" s="187"/>
      <c r="O34" s="62"/>
      <c r="P34" s="570"/>
      <c r="Q34" s="570"/>
      <c r="R34" s="228"/>
      <c r="S34" s="170"/>
      <c r="T34" s="27"/>
      <c r="U34" s="27"/>
      <c r="V34" s="27"/>
      <c r="W34" s="27"/>
      <c r="X34" s="27"/>
      <c r="Y34" s="27"/>
      <c r="Z34" s="27"/>
      <c r="AA34" s="27"/>
      <c r="AB34" s="27"/>
      <c r="AC34" s="27"/>
      <c r="AD34" s="27"/>
      <c r="AE34" s="27"/>
      <c r="AF34" s="27"/>
      <c r="AG34" s="27"/>
      <c r="AH34" s="27"/>
      <c r="AI34" s="27"/>
      <c r="AJ34" s="27"/>
      <c r="AK34" s="27"/>
      <c r="AL34" s="27"/>
      <c r="AM34" s="27"/>
      <c r="AN34" s="27"/>
      <c r="AO34" s="27"/>
      <c r="AP34" s="27"/>
    </row>
    <row r="35" spans="1:42" s="39" customFormat="1" ht="15.75" customHeight="1">
      <c r="B35" s="177"/>
      <c r="C35" s="177"/>
      <c r="D35" s="178"/>
      <c r="E35" s="62"/>
      <c r="F35" s="62"/>
      <c r="G35" s="62"/>
      <c r="H35" s="179"/>
      <c r="I35" s="179"/>
      <c r="J35" s="179"/>
      <c r="K35" s="179"/>
      <c r="L35" s="179"/>
      <c r="M35" s="179"/>
      <c r="N35" s="187"/>
      <c r="O35" s="62"/>
      <c r="P35" s="570"/>
      <c r="Q35" s="570"/>
      <c r="R35" s="228"/>
      <c r="S35" s="170"/>
      <c r="T35" s="27"/>
      <c r="U35" s="27"/>
      <c r="V35" s="27"/>
      <c r="W35" s="27"/>
      <c r="X35" s="27"/>
      <c r="Y35" s="27"/>
      <c r="Z35" s="27"/>
      <c r="AA35" s="27"/>
      <c r="AB35" s="27"/>
      <c r="AC35" s="27"/>
      <c r="AD35" s="27"/>
      <c r="AE35" s="27"/>
      <c r="AF35" s="27"/>
      <c r="AG35" s="27"/>
      <c r="AH35" s="27"/>
      <c r="AI35" s="27"/>
      <c r="AJ35" s="27"/>
      <c r="AK35" s="27"/>
      <c r="AL35" s="27"/>
      <c r="AM35" s="27"/>
      <c r="AN35" s="27"/>
      <c r="AO35" s="27"/>
      <c r="AP35" s="27"/>
    </row>
    <row r="36" spans="1:42" s="39" customFormat="1" ht="15.75" customHeight="1">
      <c r="B36" s="177"/>
      <c r="C36" s="177"/>
      <c r="D36" s="178"/>
      <c r="E36" s="62"/>
      <c r="F36" s="62"/>
      <c r="G36" s="62"/>
      <c r="H36" s="179"/>
      <c r="I36" s="179"/>
      <c r="J36" s="179"/>
      <c r="K36" s="179"/>
      <c r="L36" s="179"/>
      <c r="M36" s="179"/>
      <c r="N36" s="187"/>
      <c r="O36" s="62"/>
      <c r="P36" s="570"/>
      <c r="Q36" s="570"/>
      <c r="R36" s="228"/>
      <c r="S36" s="170"/>
      <c r="T36" s="27"/>
      <c r="U36" s="27"/>
      <c r="V36" s="27"/>
      <c r="W36" s="27"/>
      <c r="X36" s="27"/>
      <c r="Y36" s="27"/>
      <c r="Z36" s="27"/>
      <c r="AA36" s="27"/>
      <c r="AB36" s="27"/>
      <c r="AC36" s="27"/>
      <c r="AD36" s="27"/>
      <c r="AE36" s="27"/>
      <c r="AF36" s="27"/>
      <c r="AG36" s="27"/>
      <c r="AH36" s="27"/>
      <c r="AI36" s="27"/>
      <c r="AJ36" s="27"/>
      <c r="AK36" s="27"/>
      <c r="AL36" s="27"/>
      <c r="AM36" s="27"/>
      <c r="AN36" s="27"/>
      <c r="AO36" s="27"/>
      <c r="AP36" s="27"/>
    </row>
    <row r="37" spans="1:42" s="39" customFormat="1" ht="15.75" customHeight="1">
      <c r="B37" s="177"/>
      <c r="C37" s="177"/>
      <c r="D37" s="178"/>
      <c r="E37" s="62"/>
      <c r="F37" s="62"/>
      <c r="G37" s="62"/>
      <c r="H37" s="179"/>
      <c r="I37" s="179"/>
      <c r="J37" s="179"/>
      <c r="K37" s="179"/>
      <c r="L37" s="179"/>
      <c r="M37" s="179"/>
      <c r="N37" s="187"/>
      <c r="O37" s="62"/>
      <c r="P37" s="570"/>
      <c r="Q37" s="570"/>
      <c r="R37" s="228"/>
      <c r="S37" s="170"/>
      <c r="T37" s="27"/>
      <c r="U37" s="27"/>
      <c r="V37" s="27"/>
      <c r="W37" s="27"/>
      <c r="X37" s="27"/>
      <c r="Y37" s="27"/>
      <c r="Z37" s="27"/>
      <c r="AA37" s="27"/>
      <c r="AB37" s="27"/>
      <c r="AC37" s="27"/>
      <c r="AD37" s="27"/>
      <c r="AE37" s="27"/>
      <c r="AF37" s="27"/>
      <c r="AG37" s="27"/>
      <c r="AH37" s="27"/>
      <c r="AI37" s="27"/>
      <c r="AJ37" s="27"/>
      <c r="AK37" s="27"/>
      <c r="AL37" s="27"/>
      <c r="AM37" s="27"/>
      <c r="AN37" s="27"/>
      <c r="AO37" s="27"/>
      <c r="AP37" s="27"/>
    </row>
    <row r="38" spans="1:42" s="39" customFormat="1" ht="15.75" customHeight="1">
      <c r="B38" s="177"/>
      <c r="C38" s="177"/>
      <c r="D38" s="178"/>
      <c r="E38" s="62"/>
      <c r="F38" s="62"/>
      <c r="G38" s="62"/>
      <c r="H38" s="179"/>
      <c r="I38" s="179"/>
      <c r="J38" s="179"/>
      <c r="K38" s="179"/>
      <c r="L38" s="179"/>
      <c r="M38" s="179"/>
      <c r="N38" s="187"/>
      <c r="O38" s="62"/>
      <c r="P38" s="570"/>
      <c r="Q38" s="570"/>
      <c r="R38" s="228"/>
      <c r="S38" s="170"/>
      <c r="T38" s="27"/>
      <c r="U38" s="27"/>
      <c r="V38" s="27"/>
      <c r="W38" s="27"/>
      <c r="X38" s="27"/>
      <c r="Y38" s="27"/>
      <c r="Z38" s="27"/>
      <c r="AA38" s="27"/>
      <c r="AB38" s="27"/>
      <c r="AC38" s="27"/>
      <c r="AD38" s="27"/>
      <c r="AE38" s="27"/>
      <c r="AF38" s="27"/>
      <c r="AG38" s="27"/>
      <c r="AH38" s="27"/>
      <c r="AI38" s="27"/>
      <c r="AJ38" s="27"/>
      <c r="AK38" s="27"/>
      <c r="AL38" s="27"/>
      <c r="AM38" s="27"/>
      <c r="AN38" s="27"/>
      <c r="AO38" s="27"/>
      <c r="AP38" s="27"/>
    </row>
    <row r="39" spans="1:42" s="39" customFormat="1" ht="15.75" customHeight="1">
      <c r="B39" s="177"/>
      <c r="C39" s="177"/>
      <c r="D39" s="178"/>
      <c r="E39" s="62"/>
      <c r="F39" s="62"/>
      <c r="G39" s="62"/>
      <c r="H39" s="179"/>
      <c r="I39" s="179"/>
      <c r="J39" s="179"/>
      <c r="K39" s="179"/>
      <c r="L39" s="179"/>
      <c r="M39" s="179"/>
      <c r="N39" s="187"/>
      <c r="O39" s="62"/>
      <c r="P39" s="570"/>
      <c r="Q39" s="570"/>
      <c r="R39" s="228"/>
      <c r="S39" s="170"/>
      <c r="T39" s="27"/>
      <c r="U39" s="27"/>
      <c r="V39" s="27"/>
      <c r="W39" s="27"/>
      <c r="X39" s="27"/>
      <c r="Y39" s="27"/>
      <c r="Z39" s="27"/>
      <c r="AA39" s="27"/>
      <c r="AB39" s="27"/>
      <c r="AC39" s="27"/>
      <c r="AD39" s="27"/>
      <c r="AE39" s="27"/>
      <c r="AF39" s="27"/>
      <c r="AG39" s="27"/>
      <c r="AH39" s="27"/>
      <c r="AI39" s="27"/>
      <c r="AJ39" s="27"/>
      <c r="AK39" s="27"/>
      <c r="AL39" s="27"/>
      <c r="AM39" s="27"/>
      <c r="AN39" s="27"/>
      <c r="AO39" s="27"/>
      <c r="AP39" s="27"/>
    </row>
    <row r="40" spans="1:42" ht="15.75" customHeight="1">
      <c r="A40" s="39"/>
      <c r="B40" s="177"/>
      <c r="C40" s="177"/>
      <c r="D40" s="62"/>
      <c r="E40" s="62"/>
      <c r="F40" s="62"/>
      <c r="G40" s="179"/>
      <c r="H40" s="179"/>
      <c r="I40" s="179"/>
      <c r="J40" s="179"/>
      <c r="K40" s="179"/>
      <c r="L40" s="179"/>
      <c r="M40" s="61"/>
      <c r="N40" s="182"/>
      <c r="O40" s="182"/>
      <c r="P40" s="182"/>
      <c r="Q40" s="258"/>
      <c r="R40" s="176"/>
      <c r="S40" s="170"/>
    </row>
    <row r="41" spans="1:42" ht="15.75" customHeight="1">
      <c r="A41" s="39"/>
      <c r="B41" s="85" t="s">
        <v>192</v>
      </c>
      <c r="C41" s="177"/>
      <c r="D41" s="62"/>
      <c r="E41" s="62"/>
      <c r="F41" s="62"/>
      <c r="G41" s="179"/>
      <c r="H41" s="179"/>
      <c r="I41" s="179"/>
      <c r="J41" s="179"/>
      <c r="K41" s="179"/>
      <c r="L41" s="29"/>
      <c r="M41" s="61"/>
      <c r="N41" s="62"/>
      <c r="O41" s="62"/>
      <c r="P41" s="62"/>
      <c r="Q41" s="258"/>
      <c r="R41" s="176"/>
      <c r="S41" s="390"/>
    </row>
    <row r="42" spans="1:42" ht="15.75" customHeight="1">
      <c r="A42" s="39"/>
      <c r="B42" s="85" t="s">
        <v>193</v>
      </c>
      <c r="C42" s="54"/>
      <c r="D42" s="189"/>
      <c r="E42" s="29"/>
      <c r="F42" s="29"/>
      <c r="G42" s="29"/>
      <c r="H42" s="29"/>
      <c r="I42" s="29"/>
      <c r="J42" s="29"/>
      <c r="K42" s="29"/>
      <c r="L42" s="29"/>
      <c r="M42" s="29"/>
      <c r="N42" s="29"/>
      <c r="O42" s="183"/>
      <c r="P42" s="183"/>
      <c r="Q42" s="258"/>
      <c r="R42" s="176"/>
      <c r="S42" s="170"/>
    </row>
    <row r="43" spans="1:42" ht="5.25" customHeight="1">
      <c r="A43" s="39"/>
      <c r="B43" s="247"/>
      <c r="C43" s="29"/>
      <c r="D43" s="181"/>
      <c r="E43" s="29"/>
      <c r="F43" s="29"/>
      <c r="G43" s="29"/>
      <c r="H43" s="29"/>
      <c r="I43" s="29"/>
      <c r="J43" s="29"/>
      <c r="K43" s="29"/>
      <c r="L43" s="29"/>
      <c r="M43" s="29"/>
      <c r="N43" s="29"/>
      <c r="O43" s="184"/>
      <c r="P43" s="185"/>
      <c r="Q43" s="258"/>
      <c r="R43" s="176"/>
      <c r="S43" s="170"/>
    </row>
    <row r="44" spans="1:42" ht="15.75" customHeight="1">
      <c r="A44" s="39"/>
      <c r="B44" s="151" t="s">
        <v>20</v>
      </c>
      <c r="C44" s="470" t="s">
        <v>21</v>
      </c>
      <c r="D44" s="471"/>
      <c r="E44" s="92" t="s">
        <v>172</v>
      </c>
      <c r="F44" s="157" t="s">
        <v>23</v>
      </c>
      <c r="G44" s="158" t="s">
        <v>24</v>
      </c>
      <c r="H44" s="92" t="s">
        <v>194</v>
      </c>
      <c r="I44" s="92" t="s">
        <v>26</v>
      </c>
      <c r="J44" s="92" t="s">
        <v>27</v>
      </c>
      <c r="K44" s="92" t="s">
        <v>28</v>
      </c>
      <c r="L44" s="92" t="s">
        <v>63</v>
      </c>
      <c r="M44" s="92" t="s">
        <v>195</v>
      </c>
      <c r="N44" s="158" t="s">
        <v>30</v>
      </c>
      <c r="O44" s="92" t="s">
        <v>32</v>
      </c>
      <c r="P44" s="470" t="s">
        <v>33</v>
      </c>
      <c r="Q44" s="473"/>
      <c r="R44" s="176"/>
      <c r="S44" s="170"/>
    </row>
    <row r="45" spans="1:42" ht="15.75" customHeight="1">
      <c r="A45" s="39"/>
      <c r="B45" s="152" t="s">
        <v>34</v>
      </c>
      <c r="C45" s="155"/>
      <c r="D45" s="156"/>
      <c r="E45" s="96" t="s">
        <v>35</v>
      </c>
      <c r="F45" s="155" t="s">
        <v>35</v>
      </c>
      <c r="G45" s="156" t="s">
        <v>35</v>
      </c>
      <c r="H45" s="96" t="s">
        <v>35</v>
      </c>
      <c r="I45" s="96" t="s">
        <v>35</v>
      </c>
      <c r="J45" s="96" t="s">
        <v>35</v>
      </c>
      <c r="K45" s="96" t="s">
        <v>35</v>
      </c>
      <c r="L45" s="96" t="s">
        <v>35</v>
      </c>
      <c r="M45" s="96" t="s">
        <v>35</v>
      </c>
      <c r="N45" s="156" t="s">
        <v>36</v>
      </c>
      <c r="O45" s="96"/>
      <c r="P45" s="474" t="s">
        <v>38</v>
      </c>
      <c r="Q45" s="475"/>
      <c r="R45" s="176"/>
      <c r="S45" s="170"/>
    </row>
    <row r="46" spans="1:42" ht="15.75" customHeight="1">
      <c r="A46" s="39"/>
      <c r="B46" s="343"/>
      <c r="C46" s="357"/>
      <c r="D46" s="360"/>
      <c r="E46" s="277"/>
      <c r="F46" s="277"/>
      <c r="G46" s="278"/>
      <c r="H46" s="279"/>
      <c r="I46" s="280"/>
      <c r="J46" s="280"/>
      <c r="K46" s="280"/>
      <c r="L46" s="281"/>
      <c r="M46" s="387" t="str">
        <f>IF(F46=8,29,(IF(F46&gt;=13.5,"&gt;40",(IF(F46=0,"",36)))))</f>
        <v/>
      </c>
      <c r="N46" s="282"/>
      <c r="O46" s="275"/>
      <c r="P46" s="457">
        <f>N46*O46</f>
        <v>0</v>
      </c>
      <c r="Q46" s="458"/>
      <c r="R46" s="176"/>
      <c r="S46" s="389" t="str">
        <f>IF(F46&gt;14,"PYRABAR® -Lösung wählen:","")</f>
        <v/>
      </c>
      <c r="T46" s="391" t="str">
        <f>IF(F46&lt;14.5,"",IF(F46&gt;14.5,IF(D46="B","Typ PU oder PF",IF(D46="BV","Typ PE oder PL",IF(D46="BD","2x Typ PE oder PL",IF(D46="K","keine PYRABAR®-Lösung",IF(D46="S1","Typ PG",IF(D46="S2","TYP PG2",""))))))))</f>
        <v/>
      </c>
    </row>
    <row r="47" spans="1:42" ht="15.75" customHeight="1">
      <c r="A47" s="39"/>
      <c r="B47" s="344"/>
      <c r="C47" s="358"/>
      <c r="D47" s="361"/>
      <c r="E47" s="283"/>
      <c r="F47" s="283"/>
      <c r="G47" s="284"/>
      <c r="H47" s="285"/>
      <c r="I47" s="286"/>
      <c r="J47" s="286"/>
      <c r="K47" s="286"/>
      <c r="L47" s="287"/>
      <c r="M47" s="388" t="str">
        <f>IF(F47=8,29,(IF(F47&gt;=13.5,"&gt;40",(IF(F47=0,"",36)))))</f>
        <v/>
      </c>
      <c r="N47" s="288"/>
      <c r="O47" s="276"/>
      <c r="P47" s="578">
        <f>N47*O47</f>
        <v>0</v>
      </c>
      <c r="Q47" s="579"/>
      <c r="R47" s="176"/>
      <c r="S47" s="389" t="str">
        <f t="shared" ref="S47:S54" si="0">IF(F47&gt;14,"PYRABAR® -Lösung wählen:","")</f>
        <v/>
      </c>
      <c r="T47" s="391" t="str">
        <f t="shared" ref="T47:T54" si="1">IF(F47&lt;14.5,"",IF(F47&gt;14.5,IF(D47="B","Typ PU oder PF",IF(D47="BV","Typ PE oder PL",IF(D47="BD","2x Typ PE oder PL",IF(D47="K","keine PYRABAR®-Lösung",IF(D47="S1","Typ PG",IF(D47="S2","TYP PG2",""))))))))</f>
        <v/>
      </c>
    </row>
    <row r="48" spans="1:42" ht="15.75" customHeight="1">
      <c r="A48" s="39"/>
      <c r="B48" s="344"/>
      <c r="C48" s="358"/>
      <c r="D48" s="362"/>
      <c r="E48" s="289"/>
      <c r="F48" s="289"/>
      <c r="G48" s="290"/>
      <c r="H48" s="285"/>
      <c r="I48" s="286"/>
      <c r="J48" s="286"/>
      <c r="K48" s="286"/>
      <c r="L48" s="287"/>
      <c r="M48" s="388" t="str">
        <f t="shared" ref="M48:M55" si="2">IF(F48=8,29,(IF(F48&gt;=13.5,"&gt;40",(IF(F48=0,"",36)))))</f>
        <v/>
      </c>
      <c r="N48" s="288"/>
      <c r="O48" s="276"/>
      <c r="P48" s="578">
        <f t="shared" ref="P48:P54" si="3">N48*O48</f>
        <v>0</v>
      </c>
      <c r="Q48" s="579"/>
      <c r="R48" s="176"/>
      <c r="S48" s="389" t="str">
        <f t="shared" si="0"/>
        <v/>
      </c>
      <c r="T48" s="391" t="str">
        <f t="shared" si="1"/>
        <v/>
      </c>
    </row>
    <row r="49" spans="1:42" ht="15.75" customHeight="1">
      <c r="A49" s="39"/>
      <c r="B49" s="344"/>
      <c r="C49" s="359"/>
      <c r="D49" s="363"/>
      <c r="E49" s="289"/>
      <c r="F49" s="289"/>
      <c r="G49" s="290"/>
      <c r="H49" s="285"/>
      <c r="I49" s="286"/>
      <c r="J49" s="286"/>
      <c r="K49" s="286"/>
      <c r="L49" s="287"/>
      <c r="M49" s="388" t="str">
        <f t="shared" si="2"/>
        <v/>
      </c>
      <c r="N49" s="288"/>
      <c r="O49" s="276"/>
      <c r="P49" s="578">
        <f t="shared" si="3"/>
        <v>0</v>
      </c>
      <c r="Q49" s="579"/>
      <c r="R49" s="176"/>
      <c r="S49" s="389" t="str">
        <f t="shared" si="0"/>
        <v/>
      </c>
      <c r="T49" s="391" t="str">
        <f t="shared" si="1"/>
        <v/>
      </c>
    </row>
    <row r="50" spans="1:42" ht="15.75" customHeight="1">
      <c r="A50" s="39"/>
      <c r="B50" s="344"/>
      <c r="C50" s="359"/>
      <c r="D50" s="363"/>
      <c r="E50" s="289"/>
      <c r="F50" s="289"/>
      <c r="G50" s="290"/>
      <c r="H50" s="285"/>
      <c r="I50" s="286"/>
      <c r="J50" s="286"/>
      <c r="K50" s="286"/>
      <c r="L50" s="287"/>
      <c r="M50" s="388" t="str">
        <f t="shared" si="2"/>
        <v/>
      </c>
      <c r="N50" s="288"/>
      <c r="O50" s="276"/>
      <c r="P50" s="578">
        <f t="shared" si="3"/>
        <v>0</v>
      </c>
      <c r="Q50" s="579"/>
      <c r="R50" s="176"/>
      <c r="S50" s="389" t="str">
        <f t="shared" si="0"/>
        <v/>
      </c>
      <c r="T50" s="391" t="str">
        <f t="shared" si="1"/>
        <v/>
      </c>
    </row>
    <row r="51" spans="1:42" ht="15.75" customHeight="1">
      <c r="A51" s="39"/>
      <c r="B51" s="344"/>
      <c r="C51" s="359"/>
      <c r="D51" s="363"/>
      <c r="E51" s="289"/>
      <c r="F51" s="289"/>
      <c r="G51" s="290"/>
      <c r="H51" s="285"/>
      <c r="I51" s="286"/>
      <c r="J51" s="286"/>
      <c r="K51" s="286"/>
      <c r="L51" s="287"/>
      <c r="M51" s="388" t="str">
        <f t="shared" si="2"/>
        <v/>
      </c>
      <c r="N51" s="288"/>
      <c r="O51" s="276"/>
      <c r="P51" s="578">
        <f t="shared" si="3"/>
        <v>0</v>
      </c>
      <c r="Q51" s="579"/>
      <c r="R51" s="176"/>
      <c r="S51" s="389" t="str">
        <f t="shared" si="0"/>
        <v/>
      </c>
      <c r="T51" s="391" t="str">
        <f t="shared" si="1"/>
        <v/>
      </c>
    </row>
    <row r="52" spans="1:42" ht="15.75" customHeight="1">
      <c r="A52" s="39"/>
      <c r="B52" s="344"/>
      <c r="C52" s="359"/>
      <c r="D52" s="363"/>
      <c r="E52" s="289"/>
      <c r="F52" s="289"/>
      <c r="G52" s="290"/>
      <c r="H52" s="285"/>
      <c r="I52" s="286"/>
      <c r="J52" s="286"/>
      <c r="K52" s="286"/>
      <c r="L52" s="287"/>
      <c r="M52" s="388" t="str">
        <f t="shared" si="2"/>
        <v/>
      </c>
      <c r="N52" s="288"/>
      <c r="O52" s="276"/>
      <c r="P52" s="578">
        <f t="shared" si="3"/>
        <v>0</v>
      </c>
      <c r="Q52" s="579"/>
      <c r="R52" s="176"/>
      <c r="S52" s="389" t="str">
        <f t="shared" si="0"/>
        <v/>
      </c>
      <c r="T52" s="391" t="str">
        <f t="shared" si="1"/>
        <v/>
      </c>
    </row>
    <row r="53" spans="1:42" ht="15.75" customHeight="1">
      <c r="A53" s="39"/>
      <c r="B53" s="344"/>
      <c r="C53" s="359"/>
      <c r="D53" s="364"/>
      <c r="E53" s="289"/>
      <c r="F53" s="289"/>
      <c r="G53" s="290"/>
      <c r="H53" s="285"/>
      <c r="I53" s="286"/>
      <c r="J53" s="286"/>
      <c r="K53" s="286"/>
      <c r="L53" s="287"/>
      <c r="M53" s="388" t="str">
        <f t="shared" si="2"/>
        <v/>
      </c>
      <c r="N53" s="288"/>
      <c r="O53" s="276"/>
      <c r="P53" s="578">
        <f t="shared" si="3"/>
        <v>0</v>
      </c>
      <c r="Q53" s="579"/>
      <c r="R53" s="176"/>
      <c r="S53" s="389" t="str">
        <f t="shared" si="0"/>
        <v/>
      </c>
      <c r="T53" s="391" t="str">
        <f t="shared" si="1"/>
        <v/>
      </c>
    </row>
    <row r="54" spans="1:42" ht="15.75" customHeight="1">
      <c r="A54" s="39"/>
      <c r="B54" s="344"/>
      <c r="C54" s="358"/>
      <c r="D54" s="361"/>
      <c r="E54" s="289"/>
      <c r="F54" s="289"/>
      <c r="G54" s="290"/>
      <c r="H54" s="285"/>
      <c r="I54" s="286"/>
      <c r="J54" s="286"/>
      <c r="K54" s="286"/>
      <c r="L54" s="287"/>
      <c r="M54" s="388" t="str">
        <f t="shared" si="2"/>
        <v/>
      </c>
      <c r="N54" s="288"/>
      <c r="O54" s="276"/>
      <c r="P54" s="578">
        <f t="shared" si="3"/>
        <v>0</v>
      </c>
      <c r="Q54" s="579"/>
      <c r="R54" s="176"/>
      <c r="S54" s="389" t="str">
        <f t="shared" si="0"/>
        <v/>
      </c>
      <c r="T54" s="391" t="str">
        <f t="shared" si="1"/>
        <v/>
      </c>
    </row>
    <row r="55" spans="1:42" ht="15.75" customHeight="1">
      <c r="A55" s="39"/>
      <c r="B55" s="580"/>
      <c r="C55" s="581"/>
      <c r="D55" s="582"/>
      <c r="E55" s="583"/>
      <c r="F55" s="583"/>
      <c r="G55" s="584"/>
      <c r="H55" s="585"/>
      <c r="I55" s="586"/>
      <c r="J55" s="586"/>
      <c r="K55" s="586"/>
      <c r="L55" s="587"/>
      <c r="M55" s="588" t="str">
        <f t="shared" si="2"/>
        <v/>
      </c>
      <c r="N55" s="589"/>
      <c r="O55" s="590"/>
      <c r="P55" s="591">
        <f>N55*O55</f>
        <v>0</v>
      </c>
      <c r="Q55" s="592"/>
      <c r="R55" s="176"/>
      <c r="S55" s="173" t="s">
        <v>15</v>
      </c>
    </row>
    <row r="56" spans="1:42" ht="15.75" customHeight="1">
      <c r="A56" s="39"/>
      <c r="B56" s="87" t="s">
        <v>196</v>
      </c>
      <c r="C56" s="29"/>
      <c r="D56" s="29"/>
      <c r="E56" s="29"/>
      <c r="F56" s="29"/>
      <c r="G56" s="29"/>
      <c r="H56" s="35"/>
      <c r="I56" s="29"/>
      <c r="J56" s="36"/>
      <c r="K56" s="37"/>
      <c r="L56" s="37"/>
      <c r="M56" s="37"/>
      <c r="N56" s="35"/>
      <c r="O56" s="35"/>
      <c r="P56" s="185"/>
      <c r="Q56" s="176"/>
      <c r="R56" s="191"/>
      <c r="AP56" s="28"/>
    </row>
    <row r="57" spans="1:42" ht="22.5" customHeight="1">
      <c r="A57" s="29"/>
      <c r="B57" s="247" t="s">
        <v>197</v>
      </c>
      <c r="C57" s="29"/>
      <c r="D57" s="29"/>
      <c r="E57" s="29"/>
      <c r="F57" s="29"/>
      <c r="G57" s="29"/>
      <c r="H57" s="35"/>
      <c r="I57" s="29"/>
      <c r="J57" s="36"/>
      <c r="K57" s="37"/>
      <c r="L57" s="37"/>
      <c r="M57" s="37"/>
      <c r="N57" s="35"/>
      <c r="O57" s="35"/>
      <c r="P57" s="185"/>
      <c r="Q57" s="176"/>
      <c r="R57" s="191"/>
      <c r="AP57" s="28"/>
    </row>
    <row r="58" spans="1:42" ht="53.25" customHeight="1">
      <c r="A58" s="39"/>
      <c r="B58" s="465"/>
      <c r="C58" s="465"/>
      <c r="D58" s="465"/>
      <c r="E58" s="465"/>
      <c r="F58" s="465"/>
      <c r="G58" s="465"/>
      <c r="H58" s="193"/>
      <c r="I58" s="193"/>
      <c r="J58" s="193"/>
      <c r="K58" s="39"/>
      <c r="L58" s="39"/>
      <c r="M58" s="193"/>
      <c r="N58" s="39"/>
      <c r="O58" s="39"/>
      <c r="P58" s="185"/>
      <c r="Q58" s="176"/>
      <c r="R58" s="191"/>
      <c r="AP58" s="28"/>
    </row>
    <row r="59" spans="1:42" ht="15.75" customHeight="1">
      <c r="A59" s="39"/>
      <c r="B59" s="465"/>
      <c r="C59" s="465"/>
      <c r="D59" s="465"/>
      <c r="E59" s="465"/>
      <c r="F59" s="465"/>
      <c r="G59" s="465"/>
      <c r="H59" s="193"/>
      <c r="I59" s="193"/>
      <c r="J59" s="193"/>
      <c r="K59" s="193"/>
      <c r="L59" s="193"/>
      <c r="M59" s="193"/>
      <c r="N59" s="39"/>
      <c r="P59" s="74"/>
      <c r="Q59" s="74" t="s">
        <v>117</v>
      </c>
      <c r="R59" s="191"/>
      <c r="AP59" s="28"/>
    </row>
    <row r="60" spans="1:42" s="27" customFormat="1" ht="47.25" customHeight="1">
      <c r="I60" s="40"/>
      <c r="J60" s="40"/>
      <c r="K60" s="41"/>
      <c r="N60" s="41"/>
      <c r="O60" s="42"/>
      <c r="P60" s="42"/>
      <c r="Q60" s="42"/>
      <c r="R60" s="194"/>
      <c r="S60" s="194"/>
    </row>
    <row r="61" spans="1:42" s="27" customFormat="1" ht="45.75" customHeight="1">
      <c r="B61" s="510"/>
      <c r="C61" s="510"/>
      <c r="D61" s="510"/>
      <c r="E61" s="510"/>
      <c r="F61" s="510"/>
      <c r="G61" s="510"/>
      <c r="H61" s="510"/>
      <c r="R61" s="194"/>
      <c r="S61" s="194"/>
    </row>
    <row r="62" spans="1:42" s="27" customFormat="1" ht="15.75" customHeight="1">
      <c r="B62" s="43"/>
      <c r="C62" s="43"/>
      <c r="D62" s="43"/>
      <c r="E62" s="43"/>
      <c r="F62" s="43"/>
      <c r="G62" s="44"/>
      <c r="H62" s="45"/>
      <c r="I62" s="16"/>
      <c r="J62" s="45"/>
      <c r="K62" s="43"/>
      <c r="L62" s="41"/>
      <c r="M62" s="41"/>
      <c r="N62" s="41"/>
      <c r="O62" s="43"/>
      <c r="P62" s="43"/>
      <c r="Q62" s="43"/>
      <c r="R62" s="46"/>
      <c r="S62" s="46"/>
    </row>
    <row r="63" spans="1:42" s="27" customFormat="1" ht="15.75" customHeight="1">
      <c r="B63" s="46"/>
      <c r="C63" s="46"/>
      <c r="D63" s="46"/>
      <c r="E63" s="46"/>
      <c r="F63" s="46"/>
      <c r="G63" s="44"/>
      <c r="H63" s="45"/>
      <c r="I63" s="16"/>
      <c r="J63" s="45"/>
      <c r="K63" s="46"/>
      <c r="L63" s="41"/>
      <c r="M63" s="41"/>
      <c r="N63" s="41"/>
      <c r="O63" s="46"/>
      <c r="P63" s="46"/>
      <c r="Q63" s="46"/>
      <c r="R63" s="46"/>
      <c r="S63" s="46"/>
    </row>
    <row r="64" spans="1:42" s="27" customFormat="1" ht="11.25" customHeight="1">
      <c r="B64" s="47"/>
      <c r="C64" s="47"/>
      <c r="D64" s="47"/>
      <c r="E64" s="46"/>
      <c r="F64" s="46"/>
      <c r="G64" s="47"/>
      <c r="H64" s="46"/>
      <c r="I64" s="46"/>
      <c r="J64" s="46"/>
      <c r="K64" s="48"/>
      <c r="L64" s="41"/>
      <c r="M64" s="41"/>
      <c r="N64" s="41"/>
      <c r="O64" s="46"/>
      <c r="R64" s="46"/>
      <c r="S64" s="46"/>
    </row>
    <row r="65" spans="2:19" s="27" customFormat="1" ht="15.75" customHeight="1">
      <c r="H65" s="46"/>
      <c r="I65" s="46"/>
      <c r="J65" s="48"/>
      <c r="K65" s="48"/>
      <c r="L65" s="41"/>
      <c r="M65" s="41"/>
      <c r="N65" s="41"/>
      <c r="O65" s="18"/>
      <c r="P65" s="19"/>
      <c r="Q65" s="19"/>
      <c r="R65" s="46"/>
      <c r="S65" s="46"/>
    </row>
    <row r="66" spans="2:19" s="27" customFormat="1">
      <c r="H66" s="46"/>
      <c r="I66" s="46"/>
      <c r="J66" s="48"/>
      <c r="K66" s="48"/>
      <c r="L66" s="41"/>
      <c r="M66" s="41"/>
      <c r="N66" s="41"/>
      <c r="O66" s="46"/>
      <c r="P66" s="46"/>
      <c r="Q66" s="46"/>
      <c r="R66" s="46"/>
      <c r="S66" s="46"/>
    </row>
    <row r="67" spans="2:19" s="27" customFormat="1" ht="15">
      <c r="B67" s="49"/>
      <c r="C67" s="49"/>
      <c r="D67" s="49"/>
      <c r="E67" s="49"/>
      <c r="F67" s="49"/>
      <c r="G67" s="49"/>
      <c r="H67" s="49"/>
      <c r="I67" s="49"/>
      <c r="J67" s="49"/>
      <c r="K67" s="49"/>
      <c r="L67" s="49"/>
      <c r="M67" s="20"/>
      <c r="N67" s="20"/>
      <c r="P67" s="20"/>
      <c r="Q67" s="20"/>
      <c r="R67" s="46"/>
      <c r="S67" s="46"/>
    </row>
    <row r="68" spans="2:19" s="27" customFormat="1">
      <c r="B68" s="20"/>
      <c r="C68" s="20"/>
      <c r="D68" s="20"/>
      <c r="E68" s="20"/>
      <c r="F68" s="20"/>
      <c r="G68" s="20"/>
      <c r="H68" s="20"/>
      <c r="I68" s="20"/>
      <c r="J68" s="20"/>
      <c r="K68" s="20"/>
      <c r="L68" s="20"/>
      <c r="M68" s="20"/>
      <c r="N68" s="20"/>
      <c r="O68" s="20"/>
      <c r="P68" s="20"/>
      <c r="Q68" s="20"/>
      <c r="R68" s="46"/>
      <c r="S68" s="46"/>
    </row>
    <row r="69" spans="2:19" s="27" customFormat="1">
      <c r="B69" s="20"/>
      <c r="C69" s="20"/>
      <c r="D69" s="20"/>
      <c r="E69" s="20"/>
      <c r="F69" s="20"/>
      <c r="G69" s="20"/>
      <c r="H69" s="20"/>
      <c r="I69" s="20"/>
      <c r="J69" s="20"/>
      <c r="K69" s="20"/>
      <c r="L69" s="20"/>
      <c r="M69" s="20"/>
      <c r="N69" s="20"/>
      <c r="O69" s="20"/>
      <c r="P69" s="20"/>
      <c r="Q69" s="20"/>
      <c r="R69" s="46"/>
      <c r="S69" s="46"/>
    </row>
    <row r="70" spans="2:19" s="27" customFormat="1">
      <c r="H70" s="21"/>
      <c r="I70" s="21"/>
      <c r="J70" s="21"/>
      <c r="K70" s="20"/>
      <c r="L70" s="20"/>
      <c r="M70" s="20"/>
      <c r="N70" s="20"/>
      <c r="O70" s="20"/>
      <c r="P70" s="20"/>
      <c r="Q70" s="20"/>
      <c r="R70" s="168"/>
      <c r="S70" s="168"/>
    </row>
    <row r="71" spans="2:19" s="27" customFormat="1">
      <c r="H71" s="21"/>
      <c r="I71" s="21"/>
      <c r="J71" s="21"/>
      <c r="K71" s="20"/>
      <c r="L71" s="20"/>
      <c r="M71" s="20"/>
      <c r="N71" s="20"/>
      <c r="O71" s="20"/>
      <c r="P71" s="20"/>
      <c r="Q71" s="20"/>
      <c r="R71" s="168"/>
      <c r="S71" s="168"/>
    </row>
    <row r="72" spans="2:19" s="27" customFormat="1">
      <c r="R72" s="168"/>
      <c r="S72" s="168"/>
    </row>
    <row r="73" spans="2:19" s="27" customFormat="1">
      <c r="R73" s="196"/>
      <c r="S73" s="196"/>
    </row>
    <row r="74" spans="2:19" s="27" customFormat="1">
      <c r="R74" s="168"/>
      <c r="S74" s="168"/>
    </row>
    <row r="75" spans="2:19" s="27" customFormat="1">
      <c r="R75" s="168"/>
      <c r="S75" s="168"/>
    </row>
    <row r="76" spans="2:19" s="27" customFormat="1">
      <c r="R76" s="168"/>
      <c r="S76" s="168"/>
    </row>
    <row r="77" spans="2:19" s="27" customFormat="1">
      <c r="R77" s="168"/>
      <c r="S77" s="168"/>
    </row>
    <row r="78" spans="2:19" s="27" customFormat="1">
      <c r="R78" s="168"/>
      <c r="S78" s="168"/>
    </row>
    <row r="79" spans="2:19" s="27" customFormat="1">
      <c r="R79" s="168"/>
      <c r="S79" s="168"/>
    </row>
    <row r="80" spans="2:19" s="27" customFormat="1">
      <c r="R80" s="168"/>
      <c r="S80" s="168"/>
    </row>
    <row r="81" spans="18:19" s="27" customFormat="1">
      <c r="R81" s="168"/>
      <c r="S81" s="168"/>
    </row>
    <row r="82" spans="18:19" s="27" customFormat="1">
      <c r="R82" s="168"/>
      <c r="S82" s="168"/>
    </row>
    <row r="83" spans="18:19" s="27" customFormat="1">
      <c r="R83" s="168"/>
      <c r="S83" s="168"/>
    </row>
    <row r="84" spans="18:19" s="27" customFormat="1">
      <c r="R84" s="168"/>
      <c r="S84" s="168"/>
    </row>
    <row r="85" spans="18:19" s="27" customFormat="1">
      <c r="R85" s="168"/>
      <c r="S85" s="168"/>
    </row>
    <row r="86" spans="18:19" s="27" customFormat="1">
      <c r="R86" s="168"/>
      <c r="S86" s="168"/>
    </row>
    <row r="87" spans="18:19" s="27" customFormat="1">
      <c r="R87" s="168"/>
      <c r="S87" s="168"/>
    </row>
    <row r="88" spans="18:19" s="27" customFormat="1">
      <c r="R88" s="168"/>
      <c r="S88" s="168"/>
    </row>
    <row r="89" spans="18:19" s="27" customFormat="1">
      <c r="R89" s="168"/>
      <c r="S89" s="168"/>
    </row>
    <row r="90" spans="18:19" s="27" customFormat="1">
      <c r="R90" s="168"/>
      <c r="S90" s="168"/>
    </row>
    <row r="91" spans="18:19" s="27" customFormat="1">
      <c r="R91" s="168"/>
      <c r="S91" s="168"/>
    </row>
    <row r="92" spans="18:19" s="27" customFormat="1">
      <c r="R92" s="168"/>
      <c r="S92" s="168"/>
    </row>
    <row r="93" spans="18:19" s="27" customFormat="1">
      <c r="R93" s="168"/>
      <c r="S93" s="168"/>
    </row>
    <row r="94" spans="18:19" s="27" customFormat="1">
      <c r="R94" s="168"/>
      <c r="S94" s="168"/>
    </row>
    <row r="95" spans="18:19" s="27" customFormat="1">
      <c r="R95" s="168"/>
      <c r="S95" s="168"/>
    </row>
    <row r="96" spans="18:19" s="27" customFormat="1">
      <c r="R96" s="168"/>
      <c r="S96" s="168"/>
    </row>
    <row r="97" spans="18:42" s="27" customFormat="1">
      <c r="R97" s="168"/>
      <c r="S97" s="168"/>
    </row>
    <row r="98" spans="18:42" s="27" customFormat="1">
      <c r="R98" s="168"/>
      <c r="S98" s="168"/>
    </row>
    <row r="99" spans="18:42" s="27" customFormat="1">
      <c r="R99" s="168"/>
      <c r="S99" s="168"/>
    </row>
    <row r="100" spans="18:42" s="27" customFormat="1">
      <c r="R100" s="168"/>
      <c r="S100" s="168"/>
    </row>
    <row r="101" spans="18:42" s="27" customFormat="1">
      <c r="R101" s="168"/>
      <c r="S101" s="168"/>
    </row>
    <row r="102" spans="18:42" s="27" customFormat="1">
      <c r="R102" s="168"/>
      <c r="S102" s="168"/>
    </row>
    <row r="103" spans="18:42" s="27" customFormat="1">
      <c r="R103" s="168"/>
      <c r="S103" s="168"/>
    </row>
    <row r="104" spans="18:42" s="27" customFormat="1">
      <c r="R104" s="168"/>
      <c r="S104" s="168"/>
    </row>
    <row r="105" spans="18:42" s="27" customFormat="1">
      <c r="R105" s="168"/>
      <c r="S105" s="168"/>
    </row>
    <row r="106" spans="18:42" s="27" customFormat="1">
      <c r="R106" s="168"/>
      <c r="S106" s="168"/>
    </row>
    <row r="107" spans="18:42" s="27" customFormat="1">
      <c r="R107" s="168"/>
      <c r="S107" s="168"/>
    </row>
    <row r="108" spans="18:42" s="27" customFormat="1">
      <c r="R108" s="168"/>
      <c r="S108" s="168"/>
    </row>
    <row r="109" spans="18:42" s="27" customFormat="1">
      <c r="R109" s="168"/>
      <c r="S109" s="168"/>
    </row>
    <row r="110" spans="18:42" s="27" customFormat="1">
      <c r="R110" s="168"/>
      <c r="S110" s="168"/>
    </row>
    <row r="111" spans="18:42">
      <c r="R111" s="197"/>
      <c r="S111" s="16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row>
    <row r="112" spans="18:42">
      <c r="R112" s="197"/>
      <c r="S112" s="16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row>
    <row r="113" spans="18:42">
      <c r="R113" s="197"/>
      <c r="S113" s="16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row>
    <row r="114" spans="18:42">
      <c r="R114" s="197"/>
      <c r="S114" s="16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row>
    <row r="115" spans="18:42">
      <c r="R115" s="197"/>
      <c r="S115" s="16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row>
    <row r="116" spans="18:42">
      <c r="R116" s="197"/>
      <c r="S116" s="16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row>
    <row r="117" spans="18:42">
      <c r="R117" s="197"/>
      <c r="S117" s="16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row>
    <row r="118" spans="18:42">
      <c r="R118" s="197"/>
      <c r="S118" s="16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row>
    <row r="119" spans="18:42">
      <c r="R119" s="197"/>
      <c r="S119" s="16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row>
    <row r="120" spans="18:42">
      <c r="R120" s="197"/>
      <c r="S120" s="16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row>
    <row r="121" spans="18:42">
      <c r="R121" s="197"/>
      <c r="S121" s="16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row>
    <row r="122" spans="18:42">
      <c r="R122" s="197"/>
      <c r="S122" s="16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row>
    <row r="123" spans="18:42">
      <c r="R123" s="197"/>
      <c r="S123" s="16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row>
    <row r="124" spans="18:42">
      <c r="R124" s="197"/>
      <c r="S124" s="16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row>
    <row r="125" spans="18:42">
      <c r="R125" s="197"/>
      <c r="S125" s="16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row>
    <row r="126" spans="18:42">
      <c r="R126" s="197"/>
      <c r="S126" s="16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row>
    <row r="127" spans="18:42">
      <c r="R127" s="197"/>
      <c r="S127" s="16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row>
    <row r="128" spans="18:42">
      <c r="R128" s="197"/>
      <c r="S128" s="16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row>
    <row r="129" spans="18:42">
      <c r="R129" s="197"/>
      <c r="S129" s="16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row>
    <row r="130" spans="18:42">
      <c r="R130" s="197"/>
      <c r="S130" s="16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row>
    <row r="131" spans="18:42">
      <c r="R131" s="197"/>
      <c r="S131" s="16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row>
    <row r="132" spans="18:42">
      <c r="R132" s="197"/>
      <c r="S132" s="16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row>
    <row r="133" spans="18:42">
      <c r="R133" s="197"/>
      <c r="S133" s="16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row>
    <row r="134" spans="18:42">
      <c r="R134" s="197"/>
      <c r="S134" s="16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row>
    <row r="135" spans="18:42">
      <c r="R135" s="197"/>
      <c r="S135" s="16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row>
    <row r="136" spans="18:42">
      <c r="R136" s="197"/>
      <c r="S136" s="16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row>
    <row r="137" spans="18:42">
      <c r="R137" s="197"/>
      <c r="S137" s="16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row>
    <row r="138" spans="18:42">
      <c r="R138" s="197"/>
      <c r="S138" s="16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row>
    <row r="139" spans="18:42">
      <c r="R139" s="197"/>
      <c r="S139" s="16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row>
    <row r="140" spans="18:42">
      <c r="R140" s="197"/>
      <c r="S140" s="16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row>
    <row r="141" spans="18:42">
      <c r="R141" s="197"/>
      <c r="S141" s="16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row>
    <row r="142" spans="18:42">
      <c r="R142" s="197"/>
      <c r="S142" s="16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row>
    <row r="143" spans="18:42">
      <c r="R143" s="197"/>
      <c r="S143" s="16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row>
    <row r="144" spans="18:42">
      <c r="R144" s="197"/>
      <c r="S144" s="16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row>
    <row r="145" spans="18:42">
      <c r="R145" s="197"/>
      <c r="S145" s="16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row>
    <row r="146" spans="18:42">
      <c r="R146" s="197"/>
      <c r="S146" s="16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row>
    <row r="147" spans="18:42">
      <c r="R147" s="197"/>
      <c r="S147" s="16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row>
    <row r="148" spans="18:42">
      <c r="R148" s="197"/>
      <c r="S148" s="16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row>
    <row r="149" spans="18:42">
      <c r="R149" s="197"/>
      <c r="S149" s="16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row>
    <row r="150" spans="18:42">
      <c r="R150" s="197"/>
      <c r="S150" s="16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row>
    <row r="151" spans="18:42">
      <c r="R151" s="197"/>
      <c r="S151" s="16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row>
    <row r="152" spans="18:42">
      <c r="R152" s="197"/>
      <c r="S152" s="16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row>
    <row r="153" spans="18:42">
      <c r="R153" s="197"/>
      <c r="S153" s="16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row>
    <row r="154" spans="18:42">
      <c r="R154" s="197"/>
      <c r="S154" s="16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row>
    <row r="155" spans="18:42">
      <c r="R155" s="197"/>
      <c r="S155" s="16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row>
    <row r="156" spans="18:42">
      <c r="R156" s="197"/>
      <c r="S156" s="16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row>
    <row r="157" spans="18:42">
      <c r="R157" s="197"/>
      <c r="S157" s="16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row>
    <row r="158" spans="18:42">
      <c r="R158" s="197"/>
      <c r="S158" s="16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row>
    <row r="159" spans="18:42">
      <c r="R159" s="197"/>
      <c r="S159" s="16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row>
    <row r="160" spans="18:42">
      <c r="R160" s="197"/>
      <c r="S160" s="16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row>
    <row r="161" spans="18:42">
      <c r="R161" s="197"/>
      <c r="S161" s="16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row>
    <row r="162" spans="18:42">
      <c r="R162" s="197"/>
      <c r="S162" s="16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row>
    <row r="163" spans="18:42">
      <c r="R163" s="197"/>
      <c r="S163" s="16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row>
    <row r="164" spans="18:42">
      <c r="R164" s="197"/>
      <c r="S164" s="168"/>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row>
    <row r="165" spans="18:42">
      <c r="R165" s="197"/>
      <c r="S165" s="168"/>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row>
    <row r="166" spans="18:42">
      <c r="R166" s="197"/>
      <c r="S166" s="168"/>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row>
    <row r="167" spans="18:42">
      <c r="R167" s="197"/>
      <c r="S167" s="168"/>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row>
    <row r="168" spans="18:42">
      <c r="R168" s="197"/>
      <c r="S168" s="168"/>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row>
    <row r="169" spans="18:42">
      <c r="R169" s="197"/>
      <c r="S169" s="168"/>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row>
    <row r="170" spans="18:42">
      <c r="R170" s="197"/>
      <c r="S170" s="168"/>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row>
    <row r="171" spans="18:42">
      <c r="R171" s="197"/>
      <c r="S171" s="16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row>
    <row r="172" spans="18:42">
      <c r="R172" s="197"/>
      <c r="S172" s="16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row>
    <row r="173" spans="18:42">
      <c r="R173" s="197"/>
      <c r="S173" s="16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row>
    <row r="174" spans="18:42">
      <c r="R174" s="197"/>
      <c r="S174" s="16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row>
    <row r="175" spans="18:42">
      <c r="R175" s="197"/>
      <c r="S175" s="168"/>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row>
    <row r="176" spans="18:42">
      <c r="R176" s="197"/>
      <c r="S176" s="168"/>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row>
    <row r="177" spans="18:42">
      <c r="R177" s="197"/>
      <c r="S177" s="168"/>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row>
    <row r="178" spans="18:42">
      <c r="R178" s="197"/>
      <c r="S178" s="168"/>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row>
    <row r="179" spans="18:42">
      <c r="R179" s="197"/>
      <c r="S179" s="168"/>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row>
    <row r="180" spans="18:42">
      <c r="R180" s="197"/>
      <c r="S180" s="168"/>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row>
    <row r="181" spans="18:42">
      <c r="R181" s="197"/>
      <c r="S181" s="168"/>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row>
    <row r="182" spans="18:42">
      <c r="R182" s="197"/>
      <c r="S182" s="168"/>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row>
    <row r="183" spans="18:42">
      <c r="R183" s="197"/>
      <c r="S183" s="168"/>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row>
    <row r="184" spans="18:42">
      <c r="R184" s="197"/>
      <c r="S184" s="168"/>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row>
    <row r="185" spans="18:42">
      <c r="R185" s="197"/>
      <c r="S185" s="168"/>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row>
    <row r="186" spans="18:42">
      <c r="R186" s="197"/>
      <c r="S186" s="168"/>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row>
    <row r="187" spans="18:42">
      <c r="R187" s="197"/>
      <c r="S187" s="168"/>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row>
    <row r="188" spans="18:42">
      <c r="R188" s="197"/>
      <c r="S188" s="168"/>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row>
    <row r="189" spans="18:42">
      <c r="R189" s="197"/>
      <c r="S189" s="168"/>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row>
    <row r="190" spans="18:42">
      <c r="R190" s="197"/>
      <c r="S190" s="168"/>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row>
    <row r="191" spans="18:42">
      <c r="R191" s="197"/>
      <c r="S191" s="168"/>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row>
    <row r="192" spans="18:42">
      <c r="R192" s="197"/>
      <c r="S192" s="168"/>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row>
    <row r="193" spans="18:42">
      <c r="R193" s="197"/>
      <c r="S193" s="168"/>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row>
    <row r="194" spans="18:42">
      <c r="R194" s="197"/>
      <c r="S194" s="168"/>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row>
    <row r="195" spans="18:42">
      <c r="R195" s="197"/>
      <c r="S195" s="168"/>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row>
    <row r="196" spans="18:42">
      <c r="R196" s="197"/>
      <c r="S196" s="168"/>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row>
    <row r="197" spans="18:42">
      <c r="R197" s="197"/>
      <c r="S197" s="168"/>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row>
    <row r="198" spans="18:42">
      <c r="R198" s="197"/>
      <c r="S198" s="168"/>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row>
    <row r="199" spans="18:42">
      <c r="R199" s="197"/>
      <c r="S199" s="168"/>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row>
    <row r="200" spans="18:42">
      <c r="R200" s="197"/>
      <c r="S200" s="168"/>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row>
    <row r="201" spans="18:42">
      <c r="R201" s="197"/>
      <c r="S201" s="168"/>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row>
    <row r="202" spans="18:42">
      <c r="R202" s="197"/>
      <c r="S202" s="168"/>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row>
    <row r="203" spans="18:42">
      <c r="R203" s="197"/>
      <c r="S203" s="168"/>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row>
    <row r="204" spans="18:42">
      <c r="R204" s="197"/>
      <c r="S204" s="168"/>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row>
    <row r="205" spans="18:42">
      <c r="R205" s="197"/>
      <c r="S205" s="168"/>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row>
    <row r="206" spans="18:42">
      <c r="R206" s="197"/>
      <c r="S206" s="168"/>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row>
    <row r="207" spans="18:42">
      <c r="R207" s="197"/>
      <c r="S207" s="168"/>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row>
    <row r="208" spans="18:42">
      <c r="R208" s="197"/>
      <c r="S208" s="168"/>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row>
    <row r="209" spans="18:42">
      <c r="R209" s="197"/>
      <c r="S209" s="168"/>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row>
    <row r="210" spans="18:42">
      <c r="R210" s="197"/>
      <c r="S210" s="168"/>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row>
    <row r="211" spans="18:42">
      <c r="R211" s="197"/>
      <c r="S211" s="168"/>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row>
    <row r="212" spans="18:42">
      <c r="R212" s="197"/>
      <c r="S212" s="168"/>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row>
    <row r="213" spans="18:42">
      <c r="R213" s="197"/>
      <c r="S213" s="168"/>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row>
    <row r="214" spans="18:42">
      <c r="R214" s="197"/>
      <c r="S214" s="168"/>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row>
    <row r="215" spans="18:42">
      <c r="R215" s="197"/>
      <c r="S215" s="168"/>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row>
    <row r="216" spans="18:42">
      <c r="R216" s="197"/>
      <c r="S216" s="168"/>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row>
    <row r="217" spans="18:42">
      <c r="R217" s="197"/>
      <c r="S217" s="168"/>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row>
    <row r="218" spans="18:42">
      <c r="R218" s="197"/>
      <c r="S218" s="16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row>
    <row r="219" spans="18:42">
      <c r="R219" s="197"/>
      <c r="S219" s="168"/>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row>
    <row r="220" spans="18:42">
      <c r="R220" s="197"/>
      <c r="S220" s="168"/>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row>
    <row r="221" spans="18:42">
      <c r="R221" s="197"/>
      <c r="S221" s="16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row>
    <row r="222" spans="18:42">
      <c r="R222" s="197"/>
      <c r="S222" s="168"/>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row>
    <row r="223" spans="18:42">
      <c r="R223" s="197"/>
      <c r="S223" s="168"/>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row>
    <row r="224" spans="18:42">
      <c r="R224" s="197"/>
      <c r="S224" s="168"/>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row>
    <row r="225" spans="18:42">
      <c r="R225" s="197"/>
      <c r="S225" s="168"/>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row>
    <row r="226" spans="18:42">
      <c r="R226" s="197"/>
      <c r="S226" s="168"/>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row>
    <row r="227" spans="18:42">
      <c r="R227" s="197"/>
      <c r="S227" s="168"/>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row>
    <row r="228" spans="18:42">
      <c r="R228" s="197"/>
      <c r="S228" s="168"/>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row>
    <row r="229" spans="18:42">
      <c r="R229" s="197"/>
      <c r="S229" s="168"/>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row>
    <row r="230" spans="18:42">
      <c r="R230" s="197"/>
      <c r="S230" s="168"/>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row>
    <row r="231" spans="18:42">
      <c r="R231" s="197"/>
      <c r="S231" s="168"/>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row>
    <row r="232" spans="18:42">
      <c r="R232" s="197"/>
      <c r="S232" s="168"/>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row>
    <row r="233" spans="18:42">
      <c r="R233" s="197"/>
      <c r="S233" s="168"/>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row>
    <row r="234" spans="18:42">
      <c r="R234" s="197"/>
      <c r="S234" s="168"/>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row>
    <row r="235" spans="18:42">
      <c r="R235" s="197"/>
      <c r="S235" s="168"/>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row>
    <row r="236" spans="18:42">
      <c r="R236" s="197"/>
      <c r="S236" s="168"/>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row>
    <row r="237" spans="18:42">
      <c r="R237" s="197"/>
      <c r="S237" s="168"/>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row>
    <row r="238" spans="18:42">
      <c r="R238" s="197"/>
      <c r="S238" s="168"/>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row>
    <row r="239" spans="18:42">
      <c r="R239" s="197"/>
      <c r="S239" s="168"/>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row>
    <row r="240" spans="18:42">
      <c r="R240" s="197"/>
      <c r="S240" s="168"/>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row>
    <row r="241" spans="18:42">
      <c r="R241" s="197"/>
      <c r="S241" s="168"/>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row>
    <row r="242" spans="18:42">
      <c r="R242" s="197"/>
      <c r="S242" s="168"/>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row>
    <row r="243" spans="18:42">
      <c r="R243" s="197"/>
      <c r="S243" s="168"/>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row>
    <row r="244" spans="18:42">
      <c r="R244" s="197"/>
      <c r="S244" s="168"/>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row>
    <row r="245" spans="18:42">
      <c r="R245" s="197"/>
      <c r="S245" s="168"/>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row>
    <row r="246" spans="18:42">
      <c r="R246" s="197"/>
      <c r="S246" s="168"/>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row>
    <row r="247" spans="18:42">
      <c r="R247" s="197"/>
      <c r="S247" s="168"/>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row>
    <row r="248" spans="18:42">
      <c r="R248" s="197"/>
      <c r="S248" s="168"/>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row>
    <row r="249" spans="18:42">
      <c r="R249" s="197"/>
      <c r="S249" s="168"/>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row>
    <row r="250" spans="18:42">
      <c r="R250" s="197"/>
      <c r="S250" s="168"/>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row>
    <row r="251" spans="18:42">
      <c r="R251" s="197"/>
      <c r="S251" s="168"/>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row>
    <row r="252" spans="18:42">
      <c r="R252" s="197"/>
      <c r="S252" s="168"/>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row>
    <row r="253" spans="18:42">
      <c r="R253" s="197"/>
      <c r="S253" s="168"/>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row>
    <row r="254" spans="18:42">
      <c r="R254" s="197"/>
      <c r="S254" s="168"/>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row>
    <row r="255" spans="18:42">
      <c r="R255" s="197"/>
      <c r="S255" s="168"/>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row>
    <row r="256" spans="18:42">
      <c r="R256" s="197"/>
      <c r="S256" s="168"/>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row>
    <row r="257" spans="18:42">
      <c r="R257" s="197"/>
      <c r="S257" s="168"/>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row>
    <row r="258" spans="18:42">
      <c r="R258" s="197"/>
      <c r="S258" s="168"/>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row>
    <row r="259" spans="18:42">
      <c r="R259" s="197"/>
      <c r="S259" s="168"/>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row>
    <row r="260" spans="18:42">
      <c r="R260" s="197"/>
      <c r="S260" s="168"/>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row>
    <row r="261" spans="18:42">
      <c r="R261" s="197"/>
      <c r="S261" s="168"/>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row>
    <row r="262" spans="18:42">
      <c r="R262" s="197"/>
      <c r="S262" s="168"/>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row>
    <row r="263" spans="18:42">
      <c r="R263" s="197"/>
      <c r="S263" s="168"/>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row>
    <row r="264" spans="18:42">
      <c r="R264" s="197"/>
      <c r="S264" s="168"/>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row>
    <row r="265" spans="18:42">
      <c r="R265" s="197"/>
      <c r="S265" s="168"/>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row>
    <row r="266" spans="18:42">
      <c r="R266" s="197"/>
      <c r="S266" s="168"/>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row>
    <row r="267" spans="18:42">
      <c r="R267" s="197"/>
      <c r="S267" s="168"/>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row>
    <row r="268" spans="18:42">
      <c r="R268" s="197"/>
      <c r="S268" s="168"/>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row>
    <row r="269" spans="18:42">
      <c r="R269" s="197"/>
      <c r="S269" s="168"/>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row>
    <row r="270" spans="18:42">
      <c r="R270" s="197"/>
      <c r="S270" s="168"/>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row>
    <row r="271" spans="18:42">
      <c r="R271" s="197"/>
      <c r="S271" s="168"/>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row>
    <row r="272" spans="18:42">
      <c r="R272" s="197"/>
      <c r="S272" s="168"/>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row>
    <row r="273" spans="18:42">
      <c r="R273" s="197"/>
      <c r="S273" s="16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row>
    <row r="274" spans="18:42">
      <c r="R274" s="197"/>
      <c r="S274" s="168"/>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row>
    <row r="275" spans="18:42">
      <c r="R275" s="197"/>
      <c r="S275" s="168"/>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row>
    <row r="276" spans="18:42">
      <c r="R276" s="197"/>
      <c r="S276" s="168"/>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row>
    <row r="277" spans="18:42">
      <c r="R277" s="197"/>
      <c r="S277" s="168"/>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row>
    <row r="278" spans="18:42">
      <c r="R278" s="197"/>
      <c r="S278" s="168"/>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row>
    <row r="279" spans="18:42">
      <c r="R279" s="197"/>
      <c r="S279" s="168"/>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row>
    <row r="280" spans="18:42">
      <c r="R280" s="197"/>
      <c r="S280" s="168"/>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row>
    <row r="281" spans="18:42">
      <c r="R281" s="197"/>
      <c r="S281" s="168"/>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row>
    <row r="282" spans="18:42">
      <c r="R282" s="197"/>
      <c r="S282" s="168"/>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row>
    <row r="283" spans="18:42">
      <c r="R283" s="197"/>
      <c r="S283" s="168"/>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row>
    <row r="284" spans="18:42">
      <c r="R284" s="197"/>
      <c r="S284" s="168"/>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row>
    <row r="285" spans="18:42">
      <c r="R285" s="197"/>
      <c r="S285" s="168"/>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row>
    <row r="286" spans="18:42">
      <c r="R286" s="197"/>
      <c r="S286" s="168"/>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row>
    <row r="287" spans="18:42">
      <c r="R287" s="197"/>
      <c r="S287" s="168"/>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row>
    <row r="288" spans="18:42">
      <c r="R288" s="197"/>
      <c r="S288" s="16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row>
    <row r="289" spans="18:42">
      <c r="R289" s="197"/>
      <c r="S289" s="168"/>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row>
    <row r="290" spans="18:42">
      <c r="R290" s="197"/>
      <c r="S290" s="168"/>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row>
    <row r="291" spans="18:42">
      <c r="R291" s="197"/>
      <c r="S291" s="168"/>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row>
    <row r="292" spans="18:42">
      <c r="R292" s="197"/>
      <c r="S292" s="168"/>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row>
    <row r="293" spans="18:42">
      <c r="R293" s="197"/>
      <c r="S293" s="168"/>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row>
    <row r="294" spans="18:42">
      <c r="R294" s="197"/>
      <c r="S294" s="168"/>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row>
    <row r="295" spans="18:42">
      <c r="R295" s="197"/>
      <c r="S295" s="168"/>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row>
    <row r="296" spans="18:42">
      <c r="R296" s="197"/>
      <c r="S296" s="16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row>
    <row r="297" spans="18:42">
      <c r="R297" s="197"/>
      <c r="S297" s="168"/>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row>
    <row r="298" spans="18:42">
      <c r="R298" s="197"/>
      <c r="S298" s="168"/>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row>
    <row r="299" spans="18:42">
      <c r="R299" s="197"/>
      <c r="S299" s="168"/>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row>
    <row r="300" spans="18:42">
      <c r="R300" s="197"/>
      <c r="S300" s="168"/>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row>
    <row r="301" spans="18:42">
      <c r="R301" s="197"/>
      <c r="S301" s="168"/>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row>
    <row r="302" spans="18:42">
      <c r="R302" s="197"/>
      <c r="S302" s="168"/>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row>
    <row r="303" spans="18:42">
      <c r="R303" s="197"/>
      <c r="S303" s="168"/>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row>
    <row r="304" spans="18:42">
      <c r="R304" s="197"/>
      <c r="S304" s="168"/>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row>
    <row r="305" spans="18:42">
      <c r="R305" s="197"/>
      <c r="S305" s="168"/>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row>
    <row r="306" spans="18:42">
      <c r="R306" s="197"/>
      <c r="S306" s="168"/>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row>
    <row r="307" spans="18:42">
      <c r="R307" s="197"/>
      <c r="S307" s="168"/>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row>
    <row r="308" spans="18:42">
      <c r="R308" s="197"/>
      <c r="S308" s="168"/>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row>
    <row r="309" spans="18:42">
      <c r="R309" s="197"/>
      <c r="S309" s="168"/>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row>
    <row r="310" spans="18:42">
      <c r="R310" s="197"/>
      <c r="S310" s="168"/>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row>
    <row r="311" spans="18:42">
      <c r="R311" s="197"/>
      <c r="S311" s="168"/>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row>
    <row r="312" spans="18:42">
      <c r="R312" s="197"/>
      <c r="S312" s="168"/>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row>
    <row r="313" spans="18:42">
      <c r="R313" s="197"/>
      <c r="S313" s="168"/>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row>
    <row r="314" spans="18:42">
      <c r="R314" s="197"/>
      <c r="S314" s="168"/>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row>
    <row r="315" spans="18:42">
      <c r="R315" s="197"/>
      <c r="S315" s="168"/>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row>
    <row r="316" spans="18:42">
      <c r="R316" s="197"/>
      <c r="S316" s="168"/>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row>
    <row r="317" spans="18:42">
      <c r="R317" s="197"/>
      <c r="S317" s="168"/>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row>
    <row r="318" spans="18:42">
      <c r="R318" s="197"/>
      <c r="S318" s="168"/>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row>
    <row r="319" spans="18:42">
      <c r="R319" s="197"/>
      <c r="S319" s="168"/>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row>
    <row r="320" spans="18:42">
      <c r="R320" s="197"/>
      <c r="S320" s="168"/>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row>
    <row r="321" spans="18:42">
      <c r="R321" s="197"/>
      <c r="S321" s="168"/>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row>
    <row r="322" spans="18:42">
      <c r="R322" s="197"/>
      <c r="S322" s="168"/>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row>
    <row r="323" spans="18:42">
      <c r="R323" s="197"/>
      <c r="S323" s="168"/>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row>
    <row r="324" spans="18:42">
      <c r="R324" s="197"/>
      <c r="S324" s="168"/>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row>
    <row r="325" spans="18:42">
      <c r="R325" s="197"/>
      <c r="S325" s="168"/>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row>
    <row r="326" spans="18:42">
      <c r="R326" s="197"/>
      <c r="S326" s="168"/>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row>
    <row r="327" spans="18:42">
      <c r="R327" s="197"/>
      <c r="S327" s="168"/>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row>
    <row r="328" spans="18:42">
      <c r="R328" s="197"/>
      <c r="S328" s="16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row>
    <row r="329" spans="18:42">
      <c r="R329" s="197"/>
      <c r="S329" s="168"/>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row>
    <row r="330" spans="18:42">
      <c r="R330" s="197"/>
      <c r="S330" s="168"/>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row>
    <row r="331" spans="18:42">
      <c r="R331" s="197"/>
      <c r="S331" s="168"/>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row>
    <row r="332" spans="18:42">
      <c r="R332" s="197"/>
      <c r="S332" s="168"/>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row>
    <row r="333" spans="18:42">
      <c r="R333" s="197"/>
      <c r="S333" s="168"/>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row>
    <row r="334" spans="18:42">
      <c r="R334" s="197"/>
      <c r="S334" s="168"/>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row>
    <row r="335" spans="18:42">
      <c r="R335" s="197"/>
      <c r="S335" s="168"/>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row>
    <row r="336" spans="18:42">
      <c r="R336" s="197"/>
      <c r="S336" s="168"/>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row>
  </sheetData>
  <sheetProtection algorithmName="SHA-512" hashValue="2xvOWkW/onc5AwQds/UqDd2zSvX4hrygMlxVl9DC7ixfOsIuwK414ta+MC1ipv83Zc6GokjGDu65CLpl1+DISw==" saltValue="i+eI+uAIRRroMLeOZWGpLg==" spinCount="100000" sheet="1" objects="1" scenarios="1" selectLockedCells="1"/>
  <mergeCells count="59">
    <mergeCell ref="T3:T4"/>
    <mergeCell ref="P55:Q55"/>
    <mergeCell ref="B58:G59"/>
    <mergeCell ref="B61:H61"/>
    <mergeCell ref="P45:Q45"/>
    <mergeCell ref="P46:Q46"/>
    <mergeCell ref="P47:Q47"/>
    <mergeCell ref="P48:Q48"/>
    <mergeCell ref="P49:Q49"/>
    <mergeCell ref="P54:Q54"/>
    <mergeCell ref="P50:Q50"/>
    <mergeCell ref="P51:Q51"/>
    <mergeCell ref="P52:Q52"/>
    <mergeCell ref="P53:Q53"/>
    <mergeCell ref="P32:Q32"/>
    <mergeCell ref="P33:Q33"/>
    <mergeCell ref="P39:Q39"/>
    <mergeCell ref="C44:D44"/>
    <mergeCell ref="P44:Q44"/>
    <mergeCell ref="P34:Q34"/>
    <mergeCell ref="P35:Q35"/>
    <mergeCell ref="P36:Q36"/>
    <mergeCell ref="P37:Q37"/>
    <mergeCell ref="P38:Q38"/>
    <mergeCell ref="P27:Q27"/>
    <mergeCell ref="P28:Q28"/>
    <mergeCell ref="P29:Q29"/>
    <mergeCell ref="P30:Q30"/>
    <mergeCell ref="P31:Q31"/>
    <mergeCell ref="C16:D16"/>
    <mergeCell ref="P16:Q16"/>
    <mergeCell ref="P17:Q17"/>
    <mergeCell ref="P18:Q18"/>
    <mergeCell ref="E9:K9"/>
    <mergeCell ref="E10:K10"/>
    <mergeCell ref="E11:K11"/>
    <mergeCell ref="E12:K12"/>
    <mergeCell ref="M1:Q1"/>
    <mergeCell ref="M4:P4"/>
    <mergeCell ref="N5:Q5"/>
    <mergeCell ref="M7:O7"/>
    <mergeCell ref="P7:Q7"/>
    <mergeCell ref="M3:O3"/>
    <mergeCell ref="S26:AC27"/>
    <mergeCell ref="E8:K8"/>
    <mergeCell ref="E3:K3"/>
    <mergeCell ref="E4:K4"/>
    <mergeCell ref="E5:K5"/>
    <mergeCell ref="E6:K6"/>
    <mergeCell ref="E7:K7"/>
    <mergeCell ref="M9:Q9"/>
    <mergeCell ref="P19:Q19"/>
    <mergeCell ref="P20:Q20"/>
    <mergeCell ref="P21:Q21"/>
    <mergeCell ref="P22:Q22"/>
    <mergeCell ref="P23:Q23"/>
    <mergeCell ref="P24:Q24"/>
    <mergeCell ref="P25:Q25"/>
    <mergeCell ref="P26:Q26"/>
  </mergeCells>
  <conditionalFormatting sqref="F46:F55">
    <cfRule type="cellIs" dxfId="6" priority="2" operator="greaterThan">
      <formula>14</formula>
    </cfRule>
  </conditionalFormatting>
  <conditionalFormatting sqref="G19:G39 F40:F41">
    <cfRule type="cellIs" dxfId="5" priority="26" stopIfTrue="1" operator="equal">
      <formula>0</formula>
    </cfRule>
    <cfRule type="cellIs" dxfId="4" priority="27" stopIfTrue="1" operator="notBetween">
      <formula>#REF!</formula>
      <formula>#REF!</formula>
    </cfRule>
  </conditionalFormatting>
  <conditionalFormatting sqref="M19:M39 L40">
    <cfRule type="expression" dxfId="3" priority="28" stopIfTrue="1">
      <formula>AND(L19&gt;0,L19&lt;#REF!)</formula>
    </cfRule>
  </conditionalFormatting>
  <conditionalFormatting sqref="N46:N55">
    <cfRule type="cellIs" dxfId="2" priority="1" operator="greaterThan">
      <formula>1.25</formula>
    </cfRule>
  </conditionalFormatting>
  <conditionalFormatting sqref="O43:P43">
    <cfRule type="cellIs" dxfId="1" priority="22" stopIfTrue="1" operator="notEqual">
      <formula>""</formula>
    </cfRule>
  </conditionalFormatting>
  <conditionalFormatting sqref="P56:P58">
    <cfRule type="cellIs" dxfId="0" priority="17" stopIfTrue="1" operator="notEqual">
      <formula>""</formula>
    </cfRule>
  </conditionalFormatting>
  <dataValidations disablePrompts="1" count="2">
    <dataValidation type="list" operator="equal" allowBlank="1" showInputMessage="1" showErrorMessage="1" errorTitle="Dämmstärke" error="Wählen Sie aus der Liste eine mögliche Dämmstärke._x000a_Für andere Dämmstärken wenden Sie sich an unsere Ingenieure." sqref="M19:M39 L40" xr:uid="{00000000-0002-0000-0500-000000000000}">
      <formula1>#REF!</formula1>
    </dataValidation>
    <dataValidation operator="equal" allowBlank="1" showInputMessage="1" showErrorMessage="1" errorTitle="Dämmstärke" error="Wählen Sie aus der Liste eine mögliche Dämmstärke._x000a_Für andere Dämmstärken wenden Sie sich an unsere Ingenieure." sqref="N46:N55" xr:uid="{00000000-0002-0000-0500-000001000000}"/>
  </dataValidations>
  <hyperlinks>
    <hyperlink ref="T3:T4" location="STARTSEITE!A1" display="zurück zur Startseite" xr:uid="{00000000-0004-0000-0500-000000000000}"/>
    <hyperlink ref="S26:AC27" r:id="rId1" display="Senden Sie dieses Antragsformular mit dem gewünschten Bearbeitungstermin an info@bewehrungstechnik.ch. Die Ingenieure vom Debrunner Acifer Bewehrungstechnik-Team werden sich schnellsctmöglich mit Ihnen in Verbindung setzen." xr:uid="{00000000-0004-0000-0500-000001000000}"/>
  </hyperlinks>
  <printOptions horizontalCentered="1" verticalCentered="1"/>
  <pageMargins left="0.31496062992125984" right="0.31496062992125984" top="0.39370078740157483" bottom="0.19685039370078741" header="0.55118110236220474" footer="0.31496062992125984"/>
  <pageSetup paperSize="9" scale="80" orientation="portrait" r:id="rId2"/>
  <headerFooter alignWithMargins="0"/>
  <drawing r:id="rId3"/>
  <legacyDrawing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500-000002000000}">
          <x14:formula1>
            <xm:f>Daten!$M$3:$M$5</xm:f>
          </x14:formula1>
          <xm:sqref>C46:C55</xm:sqref>
        </x14:dataValidation>
        <x14:dataValidation type="list" allowBlank="1" showInputMessage="1" showErrorMessage="1" xr:uid="{00000000-0002-0000-0500-000003000000}">
          <x14:formula1>
            <xm:f>Daten!$A$4:$A$10</xm:f>
          </x14:formula1>
          <xm:sqref>D46:D55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2"/>
  <sheetViews>
    <sheetView workbookViewId="0">
      <selection activeCell="I10" sqref="I10"/>
    </sheetView>
  </sheetViews>
  <sheetFormatPr defaultColWidth="11.42578125" defaultRowHeight="12.75"/>
  <cols>
    <col min="1" max="1" width="4" customWidth="1"/>
    <col min="2" max="2" width="11.28515625" customWidth="1"/>
    <col min="3" max="3" width="2.85546875" customWidth="1"/>
    <col min="4" max="4" width="3.140625" customWidth="1"/>
    <col min="7" max="7" width="5.28515625" customWidth="1"/>
    <col min="9" max="9" width="13.42578125" customWidth="1"/>
    <col min="10" max="10" width="16.7109375" bestFit="1" customWidth="1"/>
    <col min="11" max="11" width="18.5703125" bestFit="1" customWidth="1"/>
  </cols>
  <sheetData>
    <row r="1" spans="1:13">
      <c r="A1" s="270" t="s">
        <v>193</v>
      </c>
      <c r="B1" s="271"/>
      <c r="C1" s="271"/>
    </row>
    <row r="3" spans="1:13" s="270" customFormat="1">
      <c r="A3" s="272" t="s">
        <v>198</v>
      </c>
      <c r="C3" s="270" t="s">
        <v>199</v>
      </c>
      <c r="F3" s="273" t="s">
        <v>200</v>
      </c>
      <c r="G3" s="273" t="s">
        <v>29</v>
      </c>
      <c r="H3" s="273" t="s">
        <v>201</v>
      </c>
      <c r="I3" s="273" t="s">
        <v>202</v>
      </c>
      <c r="J3" s="273" t="s">
        <v>203</v>
      </c>
      <c r="K3" s="273" t="s">
        <v>204</v>
      </c>
      <c r="M3" s="271" t="s">
        <v>198</v>
      </c>
    </row>
    <row r="4" spans="1:13">
      <c r="A4" s="274" t="s">
        <v>27</v>
      </c>
      <c r="B4" s="271" t="s">
        <v>205</v>
      </c>
      <c r="C4" s="271" t="s">
        <v>206</v>
      </c>
      <c r="D4" s="274" t="s">
        <v>27</v>
      </c>
      <c r="E4" s="271" t="s">
        <v>205</v>
      </c>
      <c r="F4">
        <v>8</v>
      </c>
      <c r="G4">
        <v>29</v>
      </c>
      <c r="H4">
        <v>55</v>
      </c>
      <c r="I4">
        <v>112</v>
      </c>
      <c r="J4">
        <v>100</v>
      </c>
      <c r="K4">
        <v>150</v>
      </c>
      <c r="M4" s="271" t="s">
        <v>199</v>
      </c>
    </row>
    <row r="5" spans="1:13">
      <c r="A5" s="274" t="s">
        <v>53</v>
      </c>
      <c r="B5" s="271" t="s">
        <v>205</v>
      </c>
      <c r="C5" s="271" t="s">
        <v>206</v>
      </c>
      <c r="D5" s="274" t="s">
        <v>53</v>
      </c>
      <c r="E5" s="271" t="s">
        <v>205</v>
      </c>
      <c r="F5">
        <v>10</v>
      </c>
      <c r="G5">
        <v>36</v>
      </c>
      <c r="H5">
        <v>70</v>
      </c>
      <c r="I5">
        <v>142</v>
      </c>
      <c r="J5">
        <v>150</v>
      </c>
      <c r="K5">
        <v>300</v>
      </c>
    </row>
    <row r="6" spans="1:13">
      <c r="A6" s="274" t="s">
        <v>64</v>
      </c>
      <c r="B6" s="271" t="s">
        <v>205</v>
      </c>
      <c r="C6" s="271" t="s">
        <v>206</v>
      </c>
      <c r="D6" s="274" t="s">
        <v>64</v>
      </c>
      <c r="E6" s="271" t="s">
        <v>205</v>
      </c>
      <c r="F6">
        <v>12</v>
      </c>
      <c r="G6">
        <v>36</v>
      </c>
      <c r="H6">
        <v>85</v>
      </c>
      <c r="I6">
        <v>172</v>
      </c>
      <c r="J6">
        <v>200</v>
      </c>
      <c r="K6">
        <v>450</v>
      </c>
    </row>
    <row r="7" spans="1:13">
      <c r="A7" s="274" t="s">
        <v>70</v>
      </c>
      <c r="B7" s="271" t="s">
        <v>205</v>
      </c>
      <c r="C7" s="271" t="s">
        <v>206</v>
      </c>
      <c r="D7" s="274" t="s">
        <v>70</v>
      </c>
      <c r="E7" s="271" t="s">
        <v>205</v>
      </c>
      <c r="F7">
        <v>14</v>
      </c>
      <c r="G7">
        <v>44</v>
      </c>
      <c r="H7">
        <v>115</v>
      </c>
      <c r="I7">
        <v>202</v>
      </c>
      <c r="J7">
        <v>250</v>
      </c>
      <c r="K7">
        <v>600</v>
      </c>
    </row>
    <row r="8" spans="1:13">
      <c r="A8" s="274" t="s">
        <v>207</v>
      </c>
      <c r="B8" s="271" t="s">
        <v>205</v>
      </c>
      <c r="C8" s="271" t="s">
        <v>206</v>
      </c>
      <c r="D8" s="274" t="s">
        <v>207</v>
      </c>
      <c r="E8" s="271" t="s">
        <v>205</v>
      </c>
      <c r="H8">
        <v>145</v>
      </c>
      <c r="I8">
        <v>222</v>
      </c>
      <c r="J8">
        <v>300</v>
      </c>
    </row>
    <row r="9" spans="1:13">
      <c r="A9" s="274" t="s">
        <v>208</v>
      </c>
      <c r="B9" s="271" t="s">
        <v>205</v>
      </c>
      <c r="C9" s="271" t="s">
        <v>206</v>
      </c>
      <c r="D9" s="274" t="s">
        <v>208</v>
      </c>
      <c r="E9" s="271" t="s">
        <v>205</v>
      </c>
      <c r="H9">
        <v>155</v>
      </c>
      <c r="I9">
        <v>242</v>
      </c>
      <c r="J9">
        <v>400</v>
      </c>
    </row>
    <row r="10" spans="1:13">
      <c r="A10" s="274" t="s">
        <v>209</v>
      </c>
      <c r="B10" s="271" t="s">
        <v>205</v>
      </c>
      <c r="C10" s="271" t="s">
        <v>206</v>
      </c>
      <c r="D10" s="274" t="s">
        <v>209</v>
      </c>
      <c r="E10" s="271" t="s">
        <v>205</v>
      </c>
      <c r="H10">
        <v>175</v>
      </c>
      <c r="J10">
        <v>500</v>
      </c>
    </row>
    <row r="11" spans="1:13">
      <c r="H11">
        <v>205</v>
      </c>
    </row>
    <row r="12" spans="1:13">
      <c r="H12">
        <v>225</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83acd38-8a01-461b-9c5c-81de8534533b" xsi:nil="true"/>
    <lcf76f155ced4ddcb4097134ff3c332f xmlns="18a7340e-d861-4761-a826-0672ec2c91c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9FDB88C08E5034CB919637EF3F961B6" ma:contentTypeVersion="19" ma:contentTypeDescription="Crée un document." ma:contentTypeScope="" ma:versionID="be80d804107532653d0392d8e258c8c4">
  <xsd:schema xmlns:xsd="http://www.w3.org/2001/XMLSchema" xmlns:xs="http://www.w3.org/2001/XMLSchema" xmlns:p="http://schemas.microsoft.com/office/2006/metadata/properties" xmlns:ns2="18a7340e-d861-4761-a826-0672ec2c91c0" xmlns:ns3="683acd38-8a01-461b-9c5c-81de8534533b" targetNamespace="http://schemas.microsoft.com/office/2006/metadata/properties" ma:root="true" ma:fieldsID="43c99f0788a32e67f2daffa2a894f809" ns2:_="" ns3:_="">
    <xsd:import namespace="18a7340e-d861-4761-a826-0672ec2c91c0"/>
    <xsd:import namespace="683acd38-8a01-461b-9c5c-81de8534533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a7340e-d861-4761-a826-0672ec2c91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18585dd9-08bf-4ae9-865e-f47d7bdc18c4"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83acd38-8a01-461b-9c5c-81de8534533b"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8afff05e-69fb-446e-a216-d512094f7bff}" ma:internalName="TaxCatchAll" ma:showField="CatchAllData" ma:web="683acd38-8a01-461b-9c5c-81de8534533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0E2CF9-1D66-4828-9BC2-8C4587F08980}"/>
</file>

<file path=customXml/itemProps2.xml><?xml version="1.0" encoding="utf-8"?>
<ds:datastoreItem xmlns:ds="http://schemas.openxmlformats.org/officeDocument/2006/customXml" ds:itemID="{9F7C3425-8AF0-431D-83C7-942D030C5927}"/>
</file>

<file path=customXml/itemProps3.xml><?xml version="1.0" encoding="utf-8"?>
<ds:datastoreItem xmlns:ds="http://schemas.openxmlformats.org/officeDocument/2006/customXml" ds:itemID="{B6C246A9-B595-4B00-9147-01E8821EE28D}"/>
</file>

<file path=docProps/app.xml><?xml version="1.0" encoding="utf-8"?>
<Properties xmlns="http://schemas.openxmlformats.org/officeDocument/2006/extended-properties" xmlns:vt="http://schemas.openxmlformats.org/officeDocument/2006/docPropsVTypes">
  <Application>Microsoft Excel Online</Application>
  <Manager/>
  <Company>D&amp;A Management u. Beratung AG</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AP54006</dc:creator>
  <cp:keywords/>
  <dc:description/>
  <cp:lastModifiedBy>Gustav Giczi</cp:lastModifiedBy>
  <cp:revision/>
  <dcterms:created xsi:type="dcterms:W3CDTF">2010-08-03T15:35:40Z</dcterms:created>
  <dcterms:modified xsi:type="dcterms:W3CDTF">2025-09-24T11:46:25Z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0x01010069FDB88C08E5034CB919637EF3F961B6</vt:lpwstr>
  </property>
  <property fmtid="{D5CDD505-2E9C-101B-9397-08002B2CF9AE}" pid="3" name="MediaServiceImageTags">
    <vt:lpwstr/>
  </property>
</Properties>
</file>